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E80" i="3" l="1"/>
  <c r="G81" i="3" s="1"/>
  <c r="D80" i="3"/>
  <c r="G80" i="3" s="1"/>
  <c r="C80" i="3"/>
  <c r="G79" i="3" s="1"/>
  <c r="E79" i="3"/>
  <c r="D79" i="3"/>
  <c r="F80" i="3" s="1"/>
  <c r="C79" i="3"/>
  <c r="F79" i="3" s="1"/>
  <c r="E81" i="3" l="1"/>
  <c r="E82" i="3" s="1"/>
  <c r="E84" i="3" s="1"/>
  <c r="F81" i="3"/>
  <c r="C81" i="3"/>
  <c r="C82" i="3" s="1"/>
  <c r="D81" i="3"/>
  <c r="D82" i="3" s="1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E83" i="3" l="1"/>
  <c r="D83" i="3"/>
  <c r="D84" i="3"/>
  <c r="C83" i="3"/>
  <c r="C84" i="3"/>
</calcChain>
</file>

<file path=xl/sharedStrings.xml><?xml version="1.0" encoding="utf-8"?>
<sst xmlns="http://schemas.openxmlformats.org/spreadsheetml/2006/main" count="152" uniqueCount="82">
  <si>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</si>
  <si>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</si>
  <si>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</si>
  <si>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</si>
  <si>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</si>
  <si>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</si>
  <si>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</si>
  <si>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</si>
  <si>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</si>
  <si>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</si>
  <si>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</si>
  <si>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</si>
  <si>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</si>
  <si>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</si>
  <si>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</si>
  <si>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</si>
  <si>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</si>
  <si>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</si>
  <si>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</si>
  <si>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</si>
  <si>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</si>
  <si>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</si>
  <si>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</si>
  <si>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</si>
  <si>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</si>
  <si>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</si>
  <si>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</si>
  <si>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</si>
  <si>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</si>
  <si>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</si>
  <si>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</si>
  <si>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</si>
  <si>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</si>
  <si>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</si>
  <si>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</si>
  <si>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</si>
  <si>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</si>
  <si>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16.06.2021</t>
  </si>
  <si>
    <t>ПС 110 кВ Заполье</t>
  </si>
  <si>
    <t xml:space="preserve"> 0,4 Заполье ТСН 2 ао RS</t>
  </si>
  <si>
    <t xml:space="preserve"> 10 Заполье Т 2 ао RS</t>
  </si>
  <si>
    <t xml:space="preserve"> 10 Заполье Т 2 ап RS</t>
  </si>
  <si>
    <t xml:space="preserve"> 10 Заполье-Дубровка ао RS</t>
  </si>
  <si>
    <t xml:space="preserve"> 10 Заполье-Дубровка ап RS</t>
  </si>
  <si>
    <t xml:space="preserve"> 10 Заполье-Железная Дорога ао RS</t>
  </si>
  <si>
    <t xml:space="preserve"> 10 Заполье-Железная Дорога ап RS</t>
  </si>
  <si>
    <t xml:space="preserve"> 10 Заполье-Загривье ао RS</t>
  </si>
  <si>
    <t xml:space="preserve"> 10 Заполье-Загривье ап RS</t>
  </si>
  <si>
    <t xml:space="preserve"> 10 Заполье-Маза ао RS</t>
  </si>
  <si>
    <t xml:space="preserve"> 10 Заполье-Маза ап RS</t>
  </si>
  <si>
    <t xml:space="preserve"> 10 Заполье-Сиуч ао RS</t>
  </si>
  <si>
    <t xml:space="preserve"> 10 Заполье-Сиуч ап RS</t>
  </si>
  <si>
    <t/>
  </si>
  <si>
    <t>реактивная энергия</t>
  </si>
  <si>
    <t>Т-2</t>
  </si>
  <si>
    <t>Двухобмоточный тр-р</t>
  </si>
  <si>
    <t>4-00</t>
  </si>
  <si>
    <t>10-00</t>
  </si>
  <si>
    <t>22-00</t>
  </si>
  <si>
    <t>Номинальная мощность</t>
  </si>
  <si>
    <t>S ном, кВА</t>
  </si>
  <si>
    <t>Потери холостого хода</t>
  </si>
  <si>
    <t>ΔP xx, кВт</t>
  </si>
  <si>
    <t>Потери короткого замыкания</t>
  </si>
  <si>
    <t>ΔP кз, кВт</t>
  </si>
  <si>
    <t>Ток холостого хода</t>
  </si>
  <si>
    <t>I x, %</t>
  </si>
  <si>
    <t>Напряжение короткого замыкания</t>
  </si>
  <si>
    <t>U к, %</t>
  </si>
  <si>
    <t>P</t>
  </si>
  <si>
    <t>Q</t>
  </si>
  <si>
    <t>Нагрузочная мощность</t>
  </si>
  <si>
    <t>Р н, кВт</t>
  </si>
  <si>
    <t>Q н, квар</t>
  </si>
  <si>
    <t>S н, кВА</t>
  </si>
  <si>
    <t>Коэффициент загрузки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</si>
  <si>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</si>
  <si>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</si>
  <si>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</si>
  <si>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</si>
  <si>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</si>
  <si>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Потери в трансформаторе Т-2 в режимный день 16.06.2021 г. по ПС Заполье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</si>
</sst>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 applyFill="1" applyBorder="1" applyAlignment="1" applyProtection="1">
      <protection locked="0"/>
    </xf>
    <xf numFmtId="0" fontId="13" fillId="0" borderId="20" xfId="0" applyFont="1" applyFill="1" applyBorder="1" applyAlignment="1" applyProtection="1">
      <alignment horizontal="center" vertical="center"/>
      <protection locked="0"/>
    </xf>
    <xf numFmtId="0" fontId="13" fillId="0" borderId="0" xfId="0" applyFont="1" applyFill="1" applyBorder="1" applyAlignment="1" applyProtection="1">
      <alignment horizontal="center"/>
      <protection locked="0"/>
    </xf>
    <xf numFmtId="0" fontId="13" fillId="3" borderId="21" xfId="0" applyFont="1" applyFill="1" applyBorder="1" applyAlignment="1" applyProtection="1">
      <alignment horizontal="left" vertical="center" wrapText="1"/>
      <protection locked="0"/>
    </xf>
    <xf numFmtId="0" fontId="13" fillId="3" borderId="22" xfId="0" applyFont="1" applyFill="1" applyBorder="1" applyAlignment="1" applyProtection="1">
      <alignment horizontal="left" vertical="center" wrapText="1"/>
      <protection locked="0"/>
    </xf>
    <xf numFmtId="0" fontId="0" fillId="4" borderId="23" xfId="0" applyFill="1" applyBorder="1" applyAlignment="1" applyProtection="1">
      <alignment horizontal="center" vertical="center"/>
      <protection locked="0"/>
    </xf>
    <xf numFmtId="0" fontId="13" fillId="3" borderId="24" xfId="0" applyFont="1" applyFill="1" applyBorder="1" applyAlignment="1" applyProtection="1">
      <alignment horizontal="left" vertical="center" wrapText="1"/>
      <protection locked="0"/>
    </xf>
    <xf numFmtId="0" fontId="13" fillId="3" borderId="25" xfId="0" applyFont="1" applyFill="1" applyBorder="1" applyAlignment="1" applyProtection="1">
      <alignment horizontal="left" vertical="center" wrapText="1"/>
      <protection locked="0"/>
    </xf>
    <xf numFmtId="0" fontId="0" fillId="4" borderId="26" xfId="0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2" fontId="0" fillId="0" borderId="26" xfId="0" applyNumberFormat="1" applyBorder="1" applyAlignment="1" applyProtection="1">
      <alignment horizontal="center" vertical="center"/>
      <protection locked="0"/>
    </xf>
    <xf numFmtId="4" fontId="0" fillId="0" borderId="26" xfId="0" applyNumberFormat="1" applyBorder="1" applyAlignment="1" applyProtection="1">
      <alignment horizontal="center" vertical="center"/>
      <protection locked="0"/>
    </xf>
    <xf numFmtId="165" fontId="0" fillId="0" borderId="0" xfId="0" applyNumberFormat="1" applyFill="1" applyBorder="1" applyAlignment="1" applyProtection="1">
      <protection locked="0"/>
    </xf>
    <xf numFmtId="165" fontId="0" fillId="0" borderId="0" xfId="0" applyNumberFormat="1" applyFill="1" applyBorder="1" applyAlignment="1" applyProtection="1">
      <alignment horizontal="center"/>
      <protection locked="0"/>
    </xf>
    <xf numFmtId="2" fontId="0" fillId="4" borderId="26" xfId="0" applyNumberFormat="1" applyFill="1" applyBorder="1" applyAlignment="1" applyProtection="1">
      <alignment horizontal="center" vertical="center"/>
      <protection locked="0"/>
    </xf>
    <xf numFmtId="0" fontId="13" fillId="3" borderId="31" xfId="0" applyFont="1" applyFill="1" applyBorder="1" applyAlignment="1" applyProtection="1">
      <alignment horizontal="left" vertical="center" wrapText="1"/>
      <protection locked="0"/>
    </xf>
    <xf numFmtId="0" fontId="13" fillId="3" borderId="33" xfId="0" applyFont="1" applyFill="1" applyBorder="1" applyAlignment="1" applyProtection="1">
      <alignment horizontal="left" vertical="center" wrapText="1"/>
      <protection locked="0"/>
    </xf>
    <xf numFmtId="2" fontId="0" fillId="4" borderId="34" xfId="0" applyNumberFormat="1" applyFill="1" applyBorder="1" applyAlignment="1" applyProtection="1">
      <alignment horizontal="center" vertical="center"/>
      <protection locked="0"/>
    </xf>
    <xf numFmtId="165" fontId="13" fillId="5" borderId="23" xfId="0" applyNumberFormat="1" applyFont="1" applyFill="1" applyBorder="1" applyAlignment="1" applyProtection="1">
      <alignment horizontal="center" vertical="center"/>
      <protection locked="0"/>
    </xf>
    <xf numFmtId="0" fontId="13" fillId="3" borderId="27" xfId="0" applyFont="1" applyFill="1" applyBorder="1" applyAlignment="1" applyProtection="1">
      <alignment horizontal="left" vertical="center" wrapText="1"/>
      <protection locked="0"/>
    </xf>
    <xf numFmtId="0" fontId="13" fillId="3" borderId="28" xfId="0" applyFont="1" applyFill="1" applyBorder="1" applyAlignment="1" applyProtection="1">
      <alignment horizontal="left" vertical="center" wrapText="1"/>
      <protection locked="0"/>
    </xf>
    <xf numFmtId="165" fontId="13" fillId="5" borderId="29" xfId="0" applyNumberFormat="1" applyFont="1" applyFill="1" applyBorder="1" applyAlignment="1" applyProtection="1">
      <alignment horizontal="center" vertical="center"/>
      <protection locked="0"/>
    </xf>
    <xf numFmtId="4" fontId="2" fillId="6" borderId="25" xfId="0" applyNumberFormat="1" applyFont="1" applyFill="1" applyBorder="1"/>
    <xf numFmtId="0" fontId="12" fillId="0" borderId="0" xfId="0" applyFont="1" applyAlignment="1" applyProtection="1">
      <alignment horizontal="center" wrapText="1"/>
      <protection locked="0"/>
    </xf>
    <xf numFmtId="0" fontId="12" fillId="0" borderId="0" xfId="0" applyFont="1" applyBorder="1" applyAlignment="1" applyProtection="1">
      <alignment horizontal="center" wrapText="1"/>
      <protection locked="0"/>
    </xf>
    <xf numFmtId="0" fontId="0" fillId="0" borderId="0" xfId="0" applyBorder="1" applyAlignment="1" applyProtection="1">
      <protection locked="0"/>
    </xf>
    <xf numFmtId="0" fontId="13" fillId="2" borderId="30" xfId="0" applyFont="1" applyFill="1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13" fillId="3" borderId="31" xfId="0" applyFont="1" applyFill="1" applyBorder="1" applyAlignment="1" applyProtection="1">
      <alignment horizontal="left" vertical="center" wrapText="1"/>
      <protection locked="0"/>
    </xf>
    <xf numFmtId="0" fontId="13" fillId="3" borderId="32" xfId="0" applyFont="1" applyFill="1" applyBorder="1" applyAlignment="1" applyProtection="1">
      <alignment horizontal="left" vertical="center" wrapText="1"/>
      <protection locked="0"/>
    </xf>
    <xf numFmtId="0" fontId="13" fillId="3" borderId="3" xfId="0" applyFont="1" applyFill="1" applyBorder="1" applyAlignment="1" applyProtection="1">
      <alignment horizontal="left" vertical="center" wrapText="1"/>
      <protection locked="0"/>
    </xf>
    <xf numFmtId="4" fontId="3" fillId="0" borderId="24" xfId="0" applyNumberFormat="1" applyFont="1" applyFill="1" applyBorder="1" applyAlignment="1">
      <alignment horizontal="center" vertical="center" wrapText="1"/>
    </xf>
    <xf numFmtId="4" fontId="2" fillId="0" borderId="25" xfId="0" applyNumberFormat="1" applyFont="1" applyFill="1" applyBorder="1"/>
    <xf numFmtId="4" fontId="2" fillId="0" borderId="26" xfId="0" applyNumberFormat="1" applyFont="1" applyFill="1" applyBorder="1"/>
    <xf numFmtId="4" fontId="2" fillId="0" borderId="0" xfId="0" applyNumberFormat="1" applyFont="1" applyFill="1"/>
    <xf numFmtId="0" fontId="2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84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3" sqref="B3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34" t="s">
        <v>36</v>
      </c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Заполье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35" t="s">
        <v>37</v>
      </c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1" t="s">
        <v>51</v>
      </c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0.32400000000000001</v>
      </c>
      <c r="C7" s="73">
        <v>0</v>
      </c>
      <c r="D7" s="73">
        <v>261.60000000000002</v>
      </c>
      <c r="E7" s="73">
        <v>148.70000000000002</v>
      </c>
      <c r="F7" s="73">
        <v>0</v>
      </c>
      <c r="G7" s="73">
        <v>8.6</v>
      </c>
      <c r="H7" s="73">
        <v>0</v>
      </c>
      <c r="I7" s="73">
        <v>17.8</v>
      </c>
      <c r="J7" s="73">
        <v>0</v>
      </c>
      <c r="K7" s="73">
        <v>79.2</v>
      </c>
      <c r="L7" s="73">
        <v>0</v>
      </c>
      <c r="M7" s="73">
        <v>0</v>
      </c>
      <c r="N7" s="74">
        <v>1.3</v>
      </c>
    </row>
    <row r="8" spans="1:54" x14ac:dyDescent="0.2">
      <c r="A8" s="75" t="s">
        <v>4</v>
      </c>
      <c r="B8" s="76">
        <v>0.32400000000000001</v>
      </c>
      <c r="C8" s="76">
        <v>0</v>
      </c>
      <c r="D8" s="76">
        <v>244.8</v>
      </c>
      <c r="E8" s="76">
        <v>140</v>
      </c>
      <c r="F8" s="76">
        <v>0</v>
      </c>
      <c r="G8" s="76">
        <v>7.6000000000000005</v>
      </c>
      <c r="H8" s="76">
        <v>0</v>
      </c>
      <c r="I8" s="76">
        <v>15.8</v>
      </c>
      <c r="J8" s="76">
        <v>0</v>
      </c>
      <c r="K8" s="76">
        <v>74.400000000000006</v>
      </c>
      <c r="L8" s="76">
        <v>0</v>
      </c>
      <c r="M8" s="76">
        <v>0</v>
      </c>
      <c r="N8" s="77">
        <v>1.1000000000000001</v>
      </c>
    </row>
    <row r="9" spans="1:54" s="140" customFormat="1" x14ac:dyDescent="0.2">
      <c r="A9" s="136" t="s">
        <v>5</v>
      </c>
      <c r="B9" s="137">
        <v>0.32</v>
      </c>
      <c r="C9" s="137">
        <v>0</v>
      </c>
      <c r="D9" s="137">
        <v>238.20000000000002</v>
      </c>
      <c r="E9" s="137">
        <v>137.70000000000002</v>
      </c>
      <c r="F9" s="137">
        <v>0</v>
      </c>
      <c r="G9" s="137">
        <v>8</v>
      </c>
      <c r="H9" s="137">
        <v>0</v>
      </c>
      <c r="I9" s="137">
        <v>14.4</v>
      </c>
      <c r="J9" s="137">
        <v>0</v>
      </c>
      <c r="K9" s="137">
        <v>71.2</v>
      </c>
      <c r="L9" s="137">
        <v>0</v>
      </c>
      <c r="M9" s="137">
        <v>0.1</v>
      </c>
      <c r="N9" s="138">
        <v>0.5</v>
      </c>
      <c r="O9" s="139"/>
      <c r="P9" s="139"/>
      <c r="Q9" s="139"/>
      <c r="R9" s="139"/>
      <c r="S9" s="139"/>
      <c r="T9" s="139"/>
      <c r="U9" s="139"/>
      <c r="V9" s="139"/>
      <c r="W9" s="139"/>
      <c r="X9" s="139"/>
      <c r="Y9" s="139"/>
      <c r="Z9" s="139"/>
      <c r="AA9" s="139"/>
      <c r="AB9" s="139"/>
      <c r="AC9" s="139"/>
      <c r="AD9" s="139"/>
      <c r="AE9" s="139"/>
      <c r="AF9" s="139"/>
      <c r="AG9" s="139"/>
      <c r="AH9" s="139"/>
      <c r="AI9" s="139"/>
      <c r="AJ9" s="139"/>
      <c r="AK9" s="139"/>
      <c r="AL9" s="139"/>
      <c r="AM9" s="139"/>
      <c r="AN9" s="139"/>
      <c r="AO9" s="139"/>
      <c r="AP9" s="139"/>
      <c r="AQ9" s="139"/>
      <c r="AR9" s="139"/>
      <c r="AS9" s="139"/>
      <c r="AT9" s="139"/>
      <c r="AU9" s="139"/>
      <c r="AV9" s="139"/>
      <c r="AW9" s="139"/>
      <c r="AX9" s="139"/>
      <c r="AY9" s="139"/>
      <c r="AZ9" s="139"/>
      <c r="BA9" s="139"/>
      <c r="BB9" s="139"/>
    </row>
    <row r="10" spans="1:54" s="140" customFormat="1" x14ac:dyDescent="0.2">
      <c r="A10" s="136" t="s">
        <v>6</v>
      </c>
      <c r="B10" s="137">
        <v>0.32</v>
      </c>
      <c r="C10" s="137">
        <v>0</v>
      </c>
      <c r="D10" s="137">
        <v>222</v>
      </c>
      <c r="E10" s="137">
        <v>126.7</v>
      </c>
      <c r="F10" s="137">
        <v>0</v>
      </c>
      <c r="G10" s="137">
        <v>6.8</v>
      </c>
      <c r="H10" s="137">
        <v>0</v>
      </c>
      <c r="I10" s="137">
        <v>14.6</v>
      </c>
      <c r="J10" s="137">
        <v>0</v>
      </c>
      <c r="K10" s="137">
        <v>68.400000000000006</v>
      </c>
      <c r="L10" s="137">
        <v>0</v>
      </c>
      <c r="M10" s="137">
        <v>0</v>
      </c>
      <c r="N10" s="138">
        <v>0.8</v>
      </c>
      <c r="O10" s="139"/>
      <c r="P10" s="139"/>
      <c r="Q10" s="139"/>
      <c r="R10" s="139"/>
      <c r="S10" s="139"/>
      <c r="T10" s="139"/>
      <c r="U10" s="139"/>
      <c r="V10" s="139"/>
      <c r="W10" s="139"/>
      <c r="X10" s="139"/>
      <c r="Y10" s="139"/>
      <c r="Z10" s="139"/>
      <c r="AA10" s="139"/>
      <c r="AB10" s="139"/>
      <c r="AC10" s="139"/>
      <c r="AD10" s="139"/>
      <c r="AE10" s="139"/>
      <c r="AF10" s="139"/>
      <c r="AG10" s="139"/>
      <c r="AH10" s="139"/>
      <c r="AI10" s="139"/>
      <c r="AJ10" s="139"/>
      <c r="AK10" s="139"/>
      <c r="AL10" s="139"/>
      <c r="AM10" s="139"/>
      <c r="AN10" s="139"/>
      <c r="AO10" s="139"/>
      <c r="AP10" s="139"/>
      <c r="AQ10" s="139"/>
      <c r="AR10" s="139"/>
      <c r="AS10" s="139"/>
      <c r="AT10" s="139"/>
      <c r="AU10" s="139"/>
      <c r="AV10" s="139"/>
      <c r="AW10" s="139"/>
      <c r="AX10" s="139"/>
      <c r="AY10" s="139"/>
      <c r="AZ10" s="139"/>
      <c r="BA10" s="139"/>
      <c r="BB10" s="139"/>
    </row>
    <row r="11" spans="1:54" s="140" customFormat="1" x14ac:dyDescent="0.2">
      <c r="A11" s="136" t="s">
        <v>7</v>
      </c>
      <c r="B11" s="137">
        <v>0.32</v>
      </c>
      <c r="C11" s="137">
        <v>0</v>
      </c>
      <c r="D11" s="137">
        <v>214.8</v>
      </c>
      <c r="E11" s="137">
        <v>120.2</v>
      </c>
      <c r="F11" s="137">
        <v>0</v>
      </c>
      <c r="G11" s="137">
        <v>6.8</v>
      </c>
      <c r="H11" s="137">
        <v>0</v>
      </c>
      <c r="I11" s="137">
        <v>12.200000000000001</v>
      </c>
      <c r="J11" s="137">
        <v>0</v>
      </c>
      <c r="K11" s="137">
        <v>69.600000000000009</v>
      </c>
      <c r="L11" s="137">
        <v>0</v>
      </c>
      <c r="M11" s="137">
        <v>0.1</v>
      </c>
      <c r="N11" s="138">
        <v>1</v>
      </c>
      <c r="O11" s="139"/>
      <c r="P11" s="139"/>
      <c r="Q11" s="139"/>
      <c r="R11" s="139"/>
      <c r="S11" s="139"/>
      <c r="T11" s="139"/>
      <c r="U11" s="139"/>
      <c r="V11" s="139"/>
      <c r="W11" s="139"/>
      <c r="X11" s="139"/>
      <c r="Y11" s="139"/>
      <c r="Z11" s="139"/>
      <c r="AA11" s="139"/>
      <c r="AB11" s="139"/>
      <c r="AC11" s="139"/>
      <c r="AD11" s="139"/>
      <c r="AE11" s="139"/>
      <c r="AF11" s="139"/>
      <c r="AG11" s="139"/>
      <c r="AH11" s="139"/>
      <c r="AI11" s="139"/>
      <c r="AJ11" s="139"/>
      <c r="AK11" s="139"/>
      <c r="AL11" s="139"/>
      <c r="AM11" s="139"/>
      <c r="AN11" s="139"/>
      <c r="AO11" s="139"/>
      <c r="AP11" s="139"/>
      <c r="AQ11" s="139"/>
      <c r="AR11" s="139"/>
      <c r="AS11" s="139"/>
      <c r="AT11" s="139"/>
      <c r="AU11" s="139"/>
      <c r="AV11" s="139"/>
      <c r="AW11" s="139"/>
      <c r="AX11" s="139"/>
      <c r="AY11" s="139"/>
      <c r="AZ11" s="139"/>
      <c r="BA11" s="139"/>
      <c r="BB11" s="139"/>
    </row>
    <row r="12" spans="1:54" s="140" customFormat="1" x14ac:dyDescent="0.2">
      <c r="A12" s="136" t="s">
        <v>8</v>
      </c>
      <c r="B12" s="137">
        <v>0.32</v>
      </c>
      <c r="C12" s="137">
        <v>0</v>
      </c>
      <c r="D12" s="137">
        <v>235.8</v>
      </c>
      <c r="E12" s="137">
        <v>131.80000000000001</v>
      </c>
      <c r="F12" s="137">
        <v>0</v>
      </c>
      <c r="G12" s="137">
        <v>6.8</v>
      </c>
      <c r="H12" s="137">
        <v>0</v>
      </c>
      <c r="I12" s="137">
        <v>14.200000000000001</v>
      </c>
      <c r="J12" s="137">
        <v>0</v>
      </c>
      <c r="K12" s="137">
        <v>75.600000000000009</v>
      </c>
      <c r="L12" s="137">
        <v>0</v>
      </c>
      <c r="M12" s="137">
        <v>0.8</v>
      </c>
      <c r="N12" s="138">
        <v>0.3</v>
      </c>
      <c r="O12" s="139"/>
      <c r="P12" s="139"/>
      <c r="Q12" s="139"/>
      <c r="R12" s="139"/>
      <c r="S12" s="139"/>
      <c r="T12" s="139"/>
      <c r="U12" s="139"/>
      <c r="V12" s="139"/>
      <c r="W12" s="139"/>
      <c r="X12" s="139"/>
      <c r="Y12" s="139"/>
      <c r="Z12" s="139"/>
      <c r="AA12" s="139"/>
      <c r="AB12" s="139"/>
      <c r="AC12" s="139"/>
      <c r="AD12" s="139"/>
      <c r="AE12" s="139"/>
      <c r="AF12" s="139"/>
      <c r="AG12" s="139"/>
      <c r="AH12" s="139"/>
      <c r="AI12" s="139"/>
      <c r="AJ12" s="139"/>
      <c r="AK12" s="139"/>
      <c r="AL12" s="139"/>
      <c r="AM12" s="139"/>
      <c r="AN12" s="139"/>
      <c r="AO12" s="139"/>
      <c r="AP12" s="139"/>
      <c r="AQ12" s="139"/>
      <c r="AR12" s="139"/>
      <c r="AS12" s="139"/>
      <c r="AT12" s="139"/>
      <c r="AU12" s="139"/>
      <c r="AV12" s="139"/>
      <c r="AW12" s="139"/>
      <c r="AX12" s="139"/>
      <c r="AY12" s="139"/>
      <c r="AZ12" s="139"/>
      <c r="BA12" s="139"/>
      <c r="BB12" s="139"/>
    </row>
    <row r="13" spans="1:54" s="140" customFormat="1" x14ac:dyDescent="0.2">
      <c r="A13" s="136" t="s">
        <v>9</v>
      </c>
      <c r="B13" s="137">
        <v>0.316</v>
      </c>
      <c r="C13" s="137">
        <v>0</v>
      </c>
      <c r="D13" s="137">
        <v>282.60000000000002</v>
      </c>
      <c r="E13" s="137">
        <v>155.30000000000001</v>
      </c>
      <c r="F13" s="137">
        <v>0</v>
      </c>
      <c r="G13" s="137">
        <v>7.8</v>
      </c>
      <c r="H13" s="137">
        <v>0</v>
      </c>
      <c r="I13" s="137">
        <v>15.4</v>
      </c>
      <c r="J13" s="137">
        <v>0</v>
      </c>
      <c r="K13" s="137">
        <v>96</v>
      </c>
      <c r="L13" s="137">
        <v>0</v>
      </c>
      <c r="M13" s="137">
        <v>1.2</v>
      </c>
      <c r="N13" s="138">
        <v>0</v>
      </c>
      <c r="O13" s="139"/>
      <c r="P13" s="139"/>
      <c r="Q13" s="139"/>
      <c r="R13" s="139"/>
      <c r="S13" s="139"/>
      <c r="T13" s="139"/>
      <c r="U13" s="139"/>
      <c r="V13" s="139"/>
      <c r="W13" s="139"/>
      <c r="X13" s="139"/>
      <c r="Y13" s="139"/>
      <c r="Z13" s="139"/>
      <c r="AA13" s="139"/>
      <c r="AB13" s="139"/>
      <c r="AC13" s="139"/>
      <c r="AD13" s="139"/>
      <c r="AE13" s="139"/>
      <c r="AF13" s="139"/>
      <c r="AG13" s="139"/>
      <c r="AH13" s="139"/>
      <c r="AI13" s="139"/>
      <c r="AJ13" s="139"/>
      <c r="AK13" s="139"/>
      <c r="AL13" s="139"/>
      <c r="AM13" s="139"/>
      <c r="AN13" s="139"/>
      <c r="AO13" s="139"/>
      <c r="AP13" s="139"/>
      <c r="AQ13" s="139"/>
      <c r="AR13" s="139"/>
      <c r="AS13" s="139"/>
      <c r="AT13" s="139"/>
      <c r="AU13" s="139"/>
      <c r="AV13" s="139"/>
      <c r="AW13" s="139"/>
      <c r="AX13" s="139"/>
      <c r="AY13" s="139"/>
      <c r="AZ13" s="139"/>
      <c r="BA13" s="139"/>
      <c r="BB13" s="139"/>
    </row>
    <row r="14" spans="1:54" s="140" customFormat="1" x14ac:dyDescent="0.2">
      <c r="A14" s="136" t="s">
        <v>10</v>
      </c>
      <c r="B14" s="137">
        <v>0.32</v>
      </c>
      <c r="C14" s="137">
        <v>0</v>
      </c>
      <c r="D14" s="137">
        <v>334.8</v>
      </c>
      <c r="E14" s="137">
        <v>174</v>
      </c>
      <c r="F14" s="137">
        <v>0</v>
      </c>
      <c r="G14" s="137">
        <v>11</v>
      </c>
      <c r="H14" s="137">
        <v>0</v>
      </c>
      <c r="I14" s="137">
        <v>24.8</v>
      </c>
      <c r="J14" s="137">
        <v>0</v>
      </c>
      <c r="K14" s="137">
        <v>116.4</v>
      </c>
      <c r="L14" s="137">
        <v>0</v>
      </c>
      <c r="M14" s="137">
        <v>0.6</v>
      </c>
      <c r="N14" s="138">
        <v>0.2</v>
      </c>
      <c r="O14" s="139"/>
      <c r="P14" s="139"/>
      <c r="Q14" s="139"/>
      <c r="R14" s="139"/>
      <c r="S14" s="139"/>
      <c r="T14" s="139"/>
      <c r="U14" s="139"/>
      <c r="V14" s="139"/>
      <c r="W14" s="139"/>
      <c r="X14" s="139"/>
      <c r="Y14" s="139"/>
      <c r="Z14" s="139"/>
      <c r="AA14" s="139"/>
      <c r="AB14" s="139"/>
      <c r="AC14" s="139"/>
      <c r="AD14" s="139"/>
      <c r="AE14" s="139"/>
      <c r="AF14" s="139"/>
      <c r="AG14" s="139"/>
      <c r="AH14" s="139"/>
      <c r="AI14" s="139"/>
      <c r="AJ14" s="139"/>
      <c r="AK14" s="139"/>
      <c r="AL14" s="139"/>
      <c r="AM14" s="139"/>
      <c r="AN14" s="139"/>
      <c r="AO14" s="139"/>
      <c r="AP14" s="139"/>
      <c r="AQ14" s="139"/>
      <c r="AR14" s="139"/>
      <c r="AS14" s="139"/>
      <c r="AT14" s="139"/>
      <c r="AU14" s="139"/>
      <c r="AV14" s="139"/>
      <c r="AW14" s="139"/>
      <c r="AX14" s="139"/>
      <c r="AY14" s="139"/>
      <c r="AZ14" s="139"/>
      <c r="BA14" s="139"/>
      <c r="BB14" s="139"/>
    </row>
    <row r="15" spans="1:54" s="140" customFormat="1" x14ac:dyDescent="0.2">
      <c r="A15" s="136" t="s">
        <v>11</v>
      </c>
      <c r="B15" s="137">
        <v>0.32</v>
      </c>
      <c r="C15" s="137">
        <v>0</v>
      </c>
      <c r="D15" s="137">
        <v>393.6</v>
      </c>
      <c r="E15" s="137">
        <v>196.4</v>
      </c>
      <c r="F15" s="137">
        <v>0</v>
      </c>
      <c r="G15" s="137">
        <v>14.6</v>
      </c>
      <c r="H15" s="137">
        <v>0</v>
      </c>
      <c r="I15" s="137">
        <v>33.200000000000003</v>
      </c>
      <c r="J15" s="137">
        <v>0</v>
      </c>
      <c r="K15" s="137">
        <v>140.4</v>
      </c>
      <c r="L15" s="137">
        <v>0</v>
      </c>
      <c r="M15" s="137">
        <v>0.6</v>
      </c>
      <c r="N15" s="138">
        <v>0.4</v>
      </c>
      <c r="O15" s="139"/>
      <c r="P15" s="139"/>
      <c r="Q15" s="139"/>
      <c r="R15" s="139"/>
      <c r="S15" s="139"/>
      <c r="T15" s="139"/>
      <c r="U15" s="139"/>
      <c r="V15" s="139"/>
      <c r="W15" s="139"/>
      <c r="X15" s="139"/>
      <c r="Y15" s="139"/>
      <c r="Z15" s="139"/>
      <c r="AA15" s="139"/>
      <c r="AB15" s="139"/>
      <c r="AC15" s="139"/>
      <c r="AD15" s="139"/>
      <c r="AE15" s="139"/>
      <c r="AF15" s="139"/>
      <c r="AG15" s="139"/>
      <c r="AH15" s="139"/>
      <c r="AI15" s="139"/>
      <c r="AJ15" s="139"/>
      <c r="AK15" s="139"/>
      <c r="AL15" s="139"/>
      <c r="AM15" s="139"/>
      <c r="AN15" s="139"/>
      <c r="AO15" s="139"/>
      <c r="AP15" s="139"/>
      <c r="AQ15" s="139"/>
      <c r="AR15" s="139"/>
      <c r="AS15" s="139"/>
      <c r="AT15" s="139"/>
      <c r="AU15" s="139"/>
      <c r="AV15" s="139"/>
      <c r="AW15" s="139"/>
      <c r="AX15" s="139"/>
      <c r="AY15" s="139"/>
      <c r="AZ15" s="139"/>
      <c r="BA15" s="139"/>
      <c r="BB15" s="139"/>
    </row>
    <row r="16" spans="1:54" s="140" customFormat="1" x14ac:dyDescent="0.2">
      <c r="A16" s="136" t="s">
        <v>12</v>
      </c>
      <c r="B16" s="137">
        <v>0.316</v>
      </c>
      <c r="C16" s="137">
        <v>0</v>
      </c>
      <c r="D16" s="137">
        <v>369.6</v>
      </c>
      <c r="E16" s="137">
        <v>182</v>
      </c>
      <c r="F16" s="137">
        <v>0</v>
      </c>
      <c r="G16" s="137">
        <v>16.399999999999999</v>
      </c>
      <c r="H16" s="137">
        <v>0</v>
      </c>
      <c r="I16" s="137">
        <v>27</v>
      </c>
      <c r="J16" s="137">
        <v>0</v>
      </c>
      <c r="K16" s="137">
        <v>133.19999999999999</v>
      </c>
      <c r="L16" s="137">
        <v>0</v>
      </c>
      <c r="M16" s="137">
        <v>2.1</v>
      </c>
      <c r="N16" s="138">
        <v>0.1</v>
      </c>
      <c r="O16" s="139"/>
      <c r="P16" s="139"/>
      <c r="Q16" s="139"/>
      <c r="R16" s="139"/>
      <c r="S16" s="139"/>
      <c r="T16" s="139"/>
      <c r="U16" s="139"/>
      <c r="V16" s="139"/>
      <c r="W16" s="139"/>
      <c r="X16" s="139"/>
      <c r="Y16" s="139"/>
      <c r="Z16" s="139"/>
      <c r="AA16" s="139"/>
      <c r="AB16" s="139"/>
      <c r="AC16" s="139"/>
      <c r="AD16" s="139"/>
      <c r="AE16" s="139"/>
      <c r="AF16" s="139"/>
      <c r="AG16" s="139"/>
      <c r="AH16" s="139"/>
      <c r="AI16" s="139"/>
      <c r="AJ16" s="139"/>
      <c r="AK16" s="139"/>
      <c r="AL16" s="139"/>
      <c r="AM16" s="139"/>
      <c r="AN16" s="139"/>
      <c r="AO16" s="139"/>
      <c r="AP16" s="139"/>
      <c r="AQ16" s="139"/>
      <c r="AR16" s="139"/>
      <c r="AS16" s="139"/>
      <c r="AT16" s="139"/>
      <c r="AU16" s="139"/>
      <c r="AV16" s="139"/>
      <c r="AW16" s="139"/>
      <c r="AX16" s="139"/>
      <c r="AY16" s="139"/>
      <c r="AZ16" s="139"/>
      <c r="BA16" s="139"/>
      <c r="BB16" s="139"/>
    </row>
    <row r="17" spans="1:54" s="140" customFormat="1" x14ac:dyDescent="0.2">
      <c r="A17" s="136" t="s">
        <v>13</v>
      </c>
      <c r="B17" s="137">
        <v>0.32400000000000001</v>
      </c>
      <c r="C17" s="137">
        <v>0</v>
      </c>
      <c r="D17" s="137">
        <v>350.40000000000003</v>
      </c>
      <c r="E17" s="137">
        <v>177.3</v>
      </c>
      <c r="F17" s="137">
        <v>0</v>
      </c>
      <c r="G17" s="137">
        <v>15.6</v>
      </c>
      <c r="H17" s="137">
        <v>0</v>
      </c>
      <c r="I17" s="137">
        <v>20.8</v>
      </c>
      <c r="J17" s="137">
        <v>0</v>
      </c>
      <c r="K17" s="137">
        <v>128</v>
      </c>
      <c r="L17" s="137">
        <v>0</v>
      </c>
      <c r="M17" s="137">
        <v>1.3</v>
      </c>
      <c r="N17" s="138">
        <v>0.1</v>
      </c>
      <c r="O17" s="139"/>
      <c r="P17" s="139"/>
      <c r="Q17" s="139"/>
      <c r="R17" s="139"/>
      <c r="S17" s="139"/>
      <c r="T17" s="139"/>
      <c r="U17" s="139"/>
      <c r="V17" s="139"/>
      <c r="W17" s="139"/>
      <c r="X17" s="139"/>
      <c r="Y17" s="139"/>
      <c r="Z17" s="139"/>
      <c r="AA17" s="139"/>
      <c r="AB17" s="139"/>
      <c r="AC17" s="139"/>
      <c r="AD17" s="139"/>
      <c r="AE17" s="139"/>
      <c r="AF17" s="139"/>
      <c r="AG17" s="139"/>
      <c r="AH17" s="139"/>
      <c r="AI17" s="139"/>
      <c r="AJ17" s="139"/>
      <c r="AK17" s="139"/>
      <c r="AL17" s="139"/>
      <c r="AM17" s="139"/>
      <c r="AN17" s="139"/>
      <c r="AO17" s="139"/>
      <c r="AP17" s="139"/>
      <c r="AQ17" s="139"/>
      <c r="AR17" s="139"/>
      <c r="AS17" s="139"/>
      <c r="AT17" s="139"/>
      <c r="AU17" s="139"/>
      <c r="AV17" s="139"/>
      <c r="AW17" s="139"/>
      <c r="AX17" s="139"/>
      <c r="AY17" s="139"/>
      <c r="AZ17" s="139"/>
      <c r="BA17" s="139"/>
      <c r="BB17" s="139"/>
    </row>
    <row r="18" spans="1:54" s="140" customFormat="1" x14ac:dyDescent="0.2">
      <c r="A18" s="136" t="s">
        <v>14</v>
      </c>
      <c r="B18" s="137">
        <v>0.32</v>
      </c>
      <c r="C18" s="137">
        <v>0</v>
      </c>
      <c r="D18" s="137">
        <v>345</v>
      </c>
      <c r="E18" s="137">
        <v>175.4</v>
      </c>
      <c r="F18" s="137">
        <v>0</v>
      </c>
      <c r="G18" s="137">
        <v>12.4</v>
      </c>
      <c r="H18" s="137">
        <v>0</v>
      </c>
      <c r="I18" s="137">
        <v>23</v>
      </c>
      <c r="J18" s="137">
        <v>0</v>
      </c>
      <c r="K18" s="137">
        <v>126.4</v>
      </c>
      <c r="L18" s="137">
        <v>0</v>
      </c>
      <c r="M18" s="137">
        <v>0.5</v>
      </c>
      <c r="N18" s="138">
        <v>0.1</v>
      </c>
      <c r="O18" s="139"/>
      <c r="P18" s="139"/>
      <c r="Q18" s="139"/>
      <c r="R18" s="139"/>
      <c r="S18" s="139"/>
      <c r="T18" s="139"/>
      <c r="U18" s="139"/>
      <c r="V18" s="139"/>
      <c r="W18" s="139"/>
      <c r="X18" s="139"/>
      <c r="Y18" s="139"/>
      <c r="Z18" s="139"/>
      <c r="AA18" s="139"/>
      <c r="AB18" s="139"/>
      <c r="AC18" s="139"/>
      <c r="AD18" s="139"/>
      <c r="AE18" s="139"/>
      <c r="AF18" s="139"/>
      <c r="AG18" s="139"/>
      <c r="AH18" s="139"/>
      <c r="AI18" s="139"/>
      <c r="AJ18" s="139"/>
      <c r="AK18" s="139"/>
      <c r="AL18" s="139"/>
      <c r="AM18" s="139"/>
      <c r="AN18" s="139"/>
      <c r="AO18" s="139"/>
      <c r="AP18" s="139"/>
      <c r="AQ18" s="139"/>
      <c r="AR18" s="139"/>
      <c r="AS18" s="139"/>
      <c r="AT18" s="139"/>
      <c r="AU18" s="139"/>
      <c r="AV18" s="139"/>
      <c r="AW18" s="139"/>
      <c r="AX18" s="139"/>
      <c r="AY18" s="139"/>
      <c r="AZ18" s="139"/>
      <c r="BA18" s="139"/>
      <c r="BB18" s="139"/>
    </row>
    <row r="19" spans="1:54" x14ac:dyDescent="0.2">
      <c r="A19" s="75" t="s">
        <v>15</v>
      </c>
      <c r="B19" s="76">
        <v>0.32400000000000001</v>
      </c>
      <c r="C19" s="76">
        <v>0</v>
      </c>
      <c r="D19" s="76">
        <v>343.8</v>
      </c>
      <c r="E19" s="76">
        <v>183.20000000000002</v>
      </c>
      <c r="F19" s="76">
        <v>0</v>
      </c>
      <c r="G19" s="76">
        <v>12.8</v>
      </c>
      <c r="H19" s="76">
        <v>0</v>
      </c>
      <c r="I19" s="76">
        <v>21.6</v>
      </c>
      <c r="J19" s="76">
        <v>0</v>
      </c>
      <c r="K19" s="76">
        <v>117.2</v>
      </c>
      <c r="L19" s="76">
        <v>0</v>
      </c>
      <c r="M19" s="76">
        <v>1</v>
      </c>
      <c r="N19" s="77">
        <v>0.3</v>
      </c>
    </row>
    <row r="20" spans="1:54" x14ac:dyDescent="0.2">
      <c r="A20" s="75" t="s">
        <v>16</v>
      </c>
      <c r="B20" s="76">
        <v>0.32</v>
      </c>
      <c r="C20" s="76">
        <v>0</v>
      </c>
      <c r="D20" s="76">
        <v>358.2</v>
      </c>
      <c r="E20" s="76">
        <v>188.8</v>
      </c>
      <c r="F20" s="76">
        <v>0</v>
      </c>
      <c r="G20" s="76">
        <v>14.4</v>
      </c>
      <c r="H20" s="76">
        <v>0</v>
      </c>
      <c r="I20" s="76">
        <v>23.8</v>
      </c>
      <c r="J20" s="76">
        <v>0</v>
      </c>
      <c r="K20" s="76">
        <v>124.4</v>
      </c>
      <c r="L20" s="76">
        <v>0</v>
      </c>
      <c r="M20" s="76">
        <v>0.8</v>
      </c>
      <c r="N20" s="77">
        <v>0</v>
      </c>
    </row>
    <row r="21" spans="1:54" x14ac:dyDescent="0.2">
      <c r="A21" s="75" t="s">
        <v>17</v>
      </c>
      <c r="B21" s="76">
        <v>0.32</v>
      </c>
      <c r="C21" s="76">
        <v>0</v>
      </c>
      <c r="D21" s="76">
        <v>352.8</v>
      </c>
      <c r="E21" s="76">
        <v>182.1</v>
      </c>
      <c r="F21" s="76">
        <v>0</v>
      </c>
      <c r="G21" s="76">
        <v>12.8</v>
      </c>
      <c r="H21" s="76">
        <v>0</v>
      </c>
      <c r="I21" s="76">
        <v>25.8</v>
      </c>
      <c r="J21" s="76">
        <v>0</v>
      </c>
      <c r="K21" s="76">
        <v>122</v>
      </c>
      <c r="L21" s="76">
        <v>0</v>
      </c>
      <c r="M21" s="76">
        <v>1.7</v>
      </c>
      <c r="N21" s="77">
        <v>0.1</v>
      </c>
    </row>
    <row r="22" spans="1:54" x14ac:dyDescent="0.2">
      <c r="A22" s="75" t="s">
        <v>18</v>
      </c>
      <c r="B22" s="76">
        <v>0.32</v>
      </c>
      <c r="C22" s="76">
        <v>0</v>
      </c>
      <c r="D22" s="76">
        <v>339.6</v>
      </c>
      <c r="E22" s="76">
        <v>174.5</v>
      </c>
      <c r="F22" s="76">
        <v>0</v>
      </c>
      <c r="G22" s="76">
        <v>13.200000000000001</v>
      </c>
      <c r="H22" s="76">
        <v>0</v>
      </c>
      <c r="I22" s="76">
        <v>25</v>
      </c>
      <c r="J22" s="76">
        <v>0</v>
      </c>
      <c r="K22" s="76">
        <v>118</v>
      </c>
      <c r="L22" s="76">
        <v>0</v>
      </c>
      <c r="M22" s="76">
        <v>1.4000000000000001</v>
      </c>
      <c r="N22" s="77">
        <v>0</v>
      </c>
    </row>
    <row r="23" spans="1:54" x14ac:dyDescent="0.2">
      <c r="A23" s="75" t="s">
        <v>19</v>
      </c>
      <c r="B23" s="76">
        <v>0.32</v>
      </c>
      <c r="C23" s="76">
        <v>0</v>
      </c>
      <c r="D23" s="76">
        <v>342.6</v>
      </c>
      <c r="E23" s="76">
        <v>178.1</v>
      </c>
      <c r="F23" s="76">
        <v>0</v>
      </c>
      <c r="G23" s="76">
        <v>11.8</v>
      </c>
      <c r="H23" s="76">
        <v>0</v>
      </c>
      <c r="I23" s="76">
        <v>22.6</v>
      </c>
      <c r="J23" s="76">
        <v>0</v>
      </c>
      <c r="K23" s="76">
        <v>121.60000000000001</v>
      </c>
      <c r="L23" s="76">
        <v>0</v>
      </c>
      <c r="M23" s="76">
        <v>0.8</v>
      </c>
      <c r="N23" s="77">
        <v>0.2</v>
      </c>
    </row>
    <row r="24" spans="1:54" x14ac:dyDescent="0.2">
      <c r="A24" s="75" t="s">
        <v>20</v>
      </c>
      <c r="B24" s="76">
        <v>0.32</v>
      </c>
      <c r="C24" s="76">
        <v>0</v>
      </c>
      <c r="D24" s="76">
        <v>382.2</v>
      </c>
      <c r="E24" s="76">
        <v>198.4</v>
      </c>
      <c r="F24" s="76">
        <v>0</v>
      </c>
      <c r="G24" s="76">
        <v>13.4</v>
      </c>
      <c r="H24" s="76">
        <v>0</v>
      </c>
      <c r="I24" s="76">
        <v>31</v>
      </c>
      <c r="J24" s="76">
        <v>0</v>
      </c>
      <c r="K24" s="76">
        <v>129.19999999999999</v>
      </c>
      <c r="L24" s="76">
        <v>0</v>
      </c>
      <c r="M24" s="76">
        <v>1.6</v>
      </c>
      <c r="N24" s="77">
        <v>0</v>
      </c>
    </row>
    <row r="25" spans="1:54" x14ac:dyDescent="0.2">
      <c r="A25" s="75" t="s">
        <v>21</v>
      </c>
      <c r="B25" s="76">
        <v>0.316</v>
      </c>
      <c r="C25" s="76">
        <v>0</v>
      </c>
      <c r="D25" s="76">
        <v>393.6</v>
      </c>
      <c r="E25" s="76">
        <v>196.9</v>
      </c>
      <c r="F25" s="76">
        <v>0</v>
      </c>
      <c r="G25" s="76">
        <v>14.200000000000001</v>
      </c>
      <c r="H25" s="76">
        <v>0</v>
      </c>
      <c r="I25" s="76">
        <v>36.4</v>
      </c>
      <c r="J25" s="76">
        <v>0</v>
      </c>
      <c r="K25" s="76">
        <v>136.4</v>
      </c>
      <c r="L25" s="76">
        <v>0</v>
      </c>
      <c r="M25" s="76">
        <v>2</v>
      </c>
      <c r="N25" s="77">
        <v>0</v>
      </c>
    </row>
    <row r="26" spans="1:54" x14ac:dyDescent="0.2">
      <c r="A26" s="75" t="s">
        <v>22</v>
      </c>
      <c r="B26" s="76">
        <v>0.32800000000000001</v>
      </c>
      <c r="C26" s="76">
        <v>0</v>
      </c>
      <c r="D26" s="76">
        <v>412.8</v>
      </c>
      <c r="E26" s="76">
        <v>205.3</v>
      </c>
      <c r="F26" s="76">
        <v>0</v>
      </c>
      <c r="G26" s="76">
        <v>14.200000000000001</v>
      </c>
      <c r="H26" s="76">
        <v>0</v>
      </c>
      <c r="I26" s="76">
        <v>34.800000000000004</v>
      </c>
      <c r="J26" s="76">
        <v>0</v>
      </c>
      <c r="K26" s="76">
        <v>148.4</v>
      </c>
      <c r="L26" s="76">
        <v>0</v>
      </c>
      <c r="M26" s="76">
        <v>2.2000000000000002</v>
      </c>
      <c r="N26" s="77">
        <v>0</v>
      </c>
    </row>
    <row r="27" spans="1:54" x14ac:dyDescent="0.2">
      <c r="A27" s="75" t="s">
        <v>23</v>
      </c>
      <c r="B27" s="76">
        <v>0.32800000000000001</v>
      </c>
      <c r="C27" s="76">
        <v>0</v>
      </c>
      <c r="D27" s="76">
        <v>405.6</v>
      </c>
      <c r="E27" s="76">
        <v>199.6</v>
      </c>
      <c r="F27" s="76">
        <v>0</v>
      </c>
      <c r="G27" s="76">
        <v>14.6</v>
      </c>
      <c r="H27" s="76">
        <v>0</v>
      </c>
      <c r="I27" s="76">
        <v>27</v>
      </c>
      <c r="J27" s="76">
        <v>0</v>
      </c>
      <c r="K27" s="76">
        <v>153.20000000000002</v>
      </c>
      <c r="L27" s="76">
        <v>0</v>
      </c>
      <c r="M27" s="76">
        <v>1.6</v>
      </c>
      <c r="N27" s="77">
        <v>0</v>
      </c>
    </row>
    <row r="28" spans="1:54" x14ac:dyDescent="0.2">
      <c r="A28" s="75" t="s">
        <v>24</v>
      </c>
      <c r="B28" s="76">
        <v>0.32800000000000001</v>
      </c>
      <c r="C28" s="76">
        <v>0</v>
      </c>
      <c r="D28" s="127">
        <v>370.8</v>
      </c>
      <c r="E28" s="76">
        <v>183</v>
      </c>
      <c r="F28" s="76">
        <v>0</v>
      </c>
      <c r="G28" s="76">
        <v>12.8</v>
      </c>
      <c r="H28" s="76">
        <v>0</v>
      </c>
      <c r="I28" s="76">
        <v>24.6</v>
      </c>
      <c r="J28" s="76">
        <v>0</v>
      </c>
      <c r="K28" s="76">
        <v>139.20000000000002</v>
      </c>
      <c r="L28" s="76">
        <v>0</v>
      </c>
      <c r="M28" s="76">
        <v>2</v>
      </c>
      <c r="N28" s="77">
        <v>0.1</v>
      </c>
    </row>
    <row r="29" spans="1:54" x14ac:dyDescent="0.2">
      <c r="A29" s="75" t="s">
        <v>25</v>
      </c>
      <c r="B29" s="76">
        <v>0.32400000000000001</v>
      </c>
      <c r="C29" s="76">
        <v>0</v>
      </c>
      <c r="D29" s="76">
        <v>335.40000000000003</v>
      </c>
      <c r="E29" s="76">
        <v>172.5</v>
      </c>
      <c r="F29" s="76">
        <v>0</v>
      </c>
      <c r="G29" s="76">
        <v>11.6</v>
      </c>
      <c r="H29" s="76">
        <v>0</v>
      </c>
      <c r="I29" s="76">
        <v>23.6</v>
      </c>
      <c r="J29" s="76">
        <v>0</v>
      </c>
      <c r="K29" s="76">
        <v>118.8</v>
      </c>
      <c r="L29" s="76">
        <v>0</v>
      </c>
      <c r="M29" s="76">
        <v>1.4000000000000001</v>
      </c>
      <c r="N29" s="77">
        <v>0</v>
      </c>
    </row>
    <row r="30" spans="1:54" ht="13.5" thickBot="1" x14ac:dyDescent="0.25">
      <c r="A30" s="78" t="s">
        <v>26</v>
      </c>
      <c r="B30" s="79">
        <v>0.32</v>
      </c>
      <c r="C30" s="79">
        <v>0</v>
      </c>
      <c r="D30" s="79">
        <v>294</v>
      </c>
      <c r="E30" s="79">
        <v>159.70000000000002</v>
      </c>
      <c r="F30" s="79">
        <v>0</v>
      </c>
      <c r="G30" s="79">
        <v>11.6</v>
      </c>
      <c r="H30" s="79">
        <v>0</v>
      </c>
      <c r="I30" s="79">
        <v>20.6</v>
      </c>
      <c r="J30" s="79">
        <v>0</v>
      </c>
      <c r="K30" s="79">
        <v>94.4</v>
      </c>
      <c r="L30" s="79">
        <v>0</v>
      </c>
      <c r="M30" s="79">
        <v>0.4</v>
      </c>
      <c r="N30" s="80">
        <v>0.3</v>
      </c>
    </row>
    <row r="31" spans="1:54" s="55" customFormat="1" hidden="1" x14ac:dyDescent="0.2">
      <c r="A31" s="46" t="s">
        <v>2</v>
      </c>
      <c r="B31" s="55">
        <f t="shared" ref="B31:N31" si="0">SUM(B7:B30)</f>
        <v>7.7120000000000015</v>
      </c>
      <c r="C31" s="55">
        <f t="shared" si="0"/>
        <v>0</v>
      </c>
      <c r="D31" s="55">
        <f t="shared" si="0"/>
        <v>7824.6000000000022</v>
      </c>
      <c r="E31" s="55">
        <f t="shared" si="0"/>
        <v>4087.6000000000004</v>
      </c>
      <c r="F31" s="55">
        <f t="shared" si="0"/>
        <v>0</v>
      </c>
      <c r="G31" s="55">
        <f t="shared" si="0"/>
        <v>279.8</v>
      </c>
      <c r="H31" s="55">
        <f t="shared" si="0"/>
        <v>0</v>
      </c>
      <c r="I31" s="55">
        <f t="shared" si="0"/>
        <v>550.00000000000011</v>
      </c>
      <c r="J31" s="55">
        <f t="shared" si="0"/>
        <v>0</v>
      </c>
      <c r="K31" s="55">
        <f t="shared" si="0"/>
        <v>2701.6000000000004</v>
      </c>
      <c r="L31" s="55">
        <f t="shared" si="0"/>
        <v>0</v>
      </c>
      <c r="M31" s="55">
        <f t="shared" si="0"/>
        <v>24.2</v>
      </c>
      <c r="N31" s="55">
        <f t="shared" si="0"/>
        <v>6.8999999999999986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52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82" t="s">
        <v>53</v>
      </c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3" t="s">
        <v>37</v>
      </c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5" t="s">
        <v>51</v>
      </c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>
        <v>0</v>
      </c>
      <c r="D41" s="97">
        <v>207</v>
      </c>
      <c r="E41" s="97">
        <v>119.10000000000001</v>
      </c>
      <c r="F41" s="97">
        <v>0</v>
      </c>
      <c r="G41" s="97">
        <v>10.200000000000001</v>
      </c>
      <c r="H41" s="97">
        <v>0</v>
      </c>
      <c r="I41" s="97">
        <v>8.8000000000000007</v>
      </c>
      <c r="J41" s="97">
        <v>0</v>
      </c>
      <c r="K41" s="97">
        <v>67.2</v>
      </c>
      <c r="L41" s="97">
        <v>0</v>
      </c>
      <c r="M41" s="97">
        <v>9.7000000000000011</v>
      </c>
      <c r="N41" s="98">
        <v>0</v>
      </c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>
        <v>0</v>
      </c>
      <c r="D42" s="100">
        <v>199.20000000000002</v>
      </c>
      <c r="E42" s="100">
        <v>115.10000000000001</v>
      </c>
      <c r="F42" s="100">
        <v>0</v>
      </c>
      <c r="G42" s="100">
        <v>9.4</v>
      </c>
      <c r="H42" s="100">
        <v>0</v>
      </c>
      <c r="I42" s="100">
        <v>8.8000000000000007</v>
      </c>
      <c r="J42" s="100">
        <v>0</v>
      </c>
      <c r="K42" s="100">
        <v>64.400000000000006</v>
      </c>
      <c r="L42" s="100">
        <v>0</v>
      </c>
      <c r="M42" s="100">
        <v>9.2000000000000011</v>
      </c>
      <c r="N42" s="101">
        <v>0</v>
      </c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>
        <v>0</v>
      </c>
      <c r="D43" s="100">
        <v>192.6</v>
      </c>
      <c r="E43" s="100">
        <v>112.2</v>
      </c>
      <c r="F43" s="100">
        <v>0</v>
      </c>
      <c r="G43" s="100">
        <v>9.2000000000000011</v>
      </c>
      <c r="H43" s="100">
        <v>0</v>
      </c>
      <c r="I43" s="100">
        <v>8.6</v>
      </c>
      <c r="J43" s="100">
        <v>0</v>
      </c>
      <c r="K43" s="100">
        <v>62</v>
      </c>
      <c r="L43" s="100">
        <v>0</v>
      </c>
      <c r="M43" s="100">
        <v>8.9</v>
      </c>
      <c r="N43" s="101">
        <v>0</v>
      </c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>
        <v>0</v>
      </c>
      <c r="D44" s="100">
        <v>177</v>
      </c>
      <c r="E44" s="100">
        <v>101.4</v>
      </c>
      <c r="F44" s="100">
        <v>0</v>
      </c>
      <c r="G44" s="100">
        <v>8.4</v>
      </c>
      <c r="H44" s="100">
        <v>0</v>
      </c>
      <c r="I44" s="100">
        <v>8.1999999999999993</v>
      </c>
      <c r="J44" s="100">
        <v>0</v>
      </c>
      <c r="K44" s="100">
        <v>58.800000000000004</v>
      </c>
      <c r="L44" s="100">
        <v>0</v>
      </c>
      <c r="M44" s="100">
        <v>7.8</v>
      </c>
      <c r="N44" s="101">
        <v>0</v>
      </c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>
        <v>0</v>
      </c>
      <c r="D45" s="100">
        <v>176.4</v>
      </c>
      <c r="E45" s="100">
        <v>98.2</v>
      </c>
      <c r="F45" s="100">
        <v>0</v>
      </c>
      <c r="G45" s="100">
        <v>8.1999999999999993</v>
      </c>
      <c r="H45" s="100">
        <v>0</v>
      </c>
      <c r="I45" s="100">
        <v>7.4</v>
      </c>
      <c r="J45" s="100">
        <v>0</v>
      </c>
      <c r="K45" s="100">
        <v>61.6</v>
      </c>
      <c r="L45" s="100">
        <v>0</v>
      </c>
      <c r="M45" s="100">
        <v>8.7000000000000011</v>
      </c>
      <c r="N45" s="101">
        <v>0</v>
      </c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>
        <v>0</v>
      </c>
      <c r="D46" s="100">
        <v>168</v>
      </c>
      <c r="E46" s="100">
        <v>93</v>
      </c>
      <c r="F46" s="100">
        <v>0</v>
      </c>
      <c r="G46" s="100">
        <v>8</v>
      </c>
      <c r="H46" s="100">
        <v>0</v>
      </c>
      <c r="I46" s="100">
        <v>7.6000000000000005</v>
      </c>
      <c r="J46" s="100">
        <v>0</v>
      </c>
      <c r="K46" s="100">
        <v>59.6</v>
      </c>
      <c r="L46" s="100">
        <v>0</v>
      </c>
      <c r="M46" s="100">
        <v>8.9</v>
      </c>
      <c r="N46" s="101">
        <v>0</v>
      </c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>
        <v>0</v>
      </c>
      <c r="D47" s="100">
        <v>164.4</v>
      </c>
      <c r="E47" s="100">
        <v>93.100000000000009</v>
      </c>
      <c r="F47" s="100">
        <v>0</v>
      </c>
      <c r="G47" s="100">
        <v>7.8</v>
      </c>
      <c r="H47" s="100">
        <v>0</v>
      </c>
      <c r="I47" s="100">
        <v>6.6000000000000005</v>
      </c>
      <c r="J47" s="100">
        <v>0</v>
      </c>
      <c r="K47" s="100">
        <v>57.6</v>
      </c>
      <c r="L47" s="100">
        <v>0</v>
      </c>
      <c r="M47" s="100">
        <v>8.9</v>
      </c>
      <c r="N47" s="101">
        <v>0</v>
      </c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>
        <v>0</v>
      </c>
      <c r="D48" s="100">
        <v>172.8</v>
      </c>
      <c r="E48" s="100">
        <v>95.8</v>
      </c>
      <c r="F48" s="100">
        <v>0</v>
      </c>
      <c r="G48" s="100">
        <v>8</v>
      </c>
      <c r="H48" s="100">
        <v>0</v>
      </c>
      <c r="I48" s="100">
        <v>7.2</v>
      </c>
      <c r="J48" s="100">
        <v>0</v>
      </c>
      <c r="K48" s="100">
        <v>61.2</v>
      </c>
      <c r="L48" s="100">
        <v>0</v>
      </c>
      <c r="M48" s="100">
        <v>10.200000000000001</v>
      </c>
      <c r="N48" s="101">
        <v>0</v>
      </c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>
        <v>0</v>
      </c>
      <c r="D49" s="100">
        <v>183</v>
      </c>
      <c r="E49" s="100">
        <v>98.3</v>
      </c>
      <c r="F49" s="100">
        <v>0</v>
      </c>
      <c r="G49" s="100">
        <v>8.1999999999999993</v>
      </c>
      <c r="H49" s="100">
        <v>0</v>
      </c>
      <c r="I49" s="100">
        <v>9.2000000000000011</v>
      </c>
      <c r="J49" s="100">
        <v>0</v>
      </c>
      <c r="K49" s="100">
        <v>66</v>
      </c>
      <c r="L49" s="100">
        <v>0</v>
      </c>
      <c r="M49" s="100">
        <v>11.5</v>
      </c>
      <c r="N49" s="101">
        <v>0</v>
      </c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>
        <v>0</v>
      </c>
      <c r="D50" s="100">
        <v>168.6</v>
      </c>
      <c r="E50" s="100">
        <v>90.2</v>
      </c>
      <c r="F50" s="100">
        <v>0</v>
      </c>
      <c r="G50" s="100">
        <v>7.4</v>
      </c>
      <c r="H50" s="100">
        <v>0</v>
      </c>
      <c r="I50" s="100">
        <v>8.4</v>
      </c>
      <c r="J50" s="100">
        <v>0</v>
      </c>
      <c r="K50" s="100">
        <v>63.2</v>
      </c>
      <c r="L50" s="100">
        <v>0</v>
      </c>
      <c r="M50" s="100">
        <v>11.6</v>
      </c>
      <c r="N50" s="101">
        <v>0</v>
      </c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>
        <v>0</v>
      </c>
      <c r="D51" s="100">
        <v>181.20000000000002</v>
      </c>
      <c r="E51" s="100">
        <v>97.3</v>
      </c>
      <c r="F51" s="100">
        <v>0</v>
      </c>
      <c r="G51" s="100">
        <v>8</v>
      </c>
      <c r="H51" s="100">
        <v>0</v>
      </c>
      <c r="I51" s="100">
        <v>7.6000000000000005</v>
      </c>
      <c r="J51" s="100">
        <v>0</v>
      </c>
      <c r="K51" s="100">
        <v>68</v>
      </c>
      <c r="L51" s="100">
        <v>0</v>
      </c>
      <c r="M51" s="100">
        <v>10.9</v>
      </c>
      <c r="N51" s="101">
        <v>0</v>
      </c>
    </row>
    <row r="52" spans="1:54" x14ac:dyDescent="0.2">
      <c r="A52" s="99" t="s">
        <v>14</v>
      </c>
      <c r="B52" s="100"/>
      <c r="C52" s="100">
        <v>0</v>
      </c>
      <c r="D52" s="100">
        <v>178.20000000000002</v>
      </c>
      <c r="E52" s="100">
        <v>96.3</v>
      </c>
      <c r="F52" s="100">
        <v>0</v>
      </c>
      <c r="G52" s="100">
        <v>8</v>
      </c>
      <c r="H52" s="100">
        <v>0</v>
      </c>
      <c r="I52" s="100">
        <v>8</v>
      </c>
      <c r="J52" s="100">
        <v>0</v>
      </c>
      <c r="K52" s="100">
        <v>66</v>
      </c>
      <c r="L52" s="100">
        <v>0</v>
      </c>
      <c r="M52" s="100">
        <v>9.2000000000000011</v>
      </c>
      <c r="N52" s="101">
        <v>0</v>
      </c>
    </row>
    <row r="53" spans="1:54" x14ac:dyDescent="0.2">
      <c r="A53" s="99" t="s">
        <v>15</v>
      </c>
      <c r="B53" s="100"/>
      <c r="C53" s="100">
        <v>0</v>
      </c>
      <c r="D53" s="100">
        <v>183</v>
      </c>
      <c r="E53" s="100">
        <v>100.9</v>
      </c>
      <c r="F53" s="100">
        <v>0</v>
      </c>
      <c r="G53" s="100">
        <v>8.1999999999999993</v>
      </c>
      <c r="H53" s="100">
        <v>0</v>
      </c>
      <c r="I53" s="100">
        <v>7.8</v>
      </c>
      <c r="J53" s="100">
        <v>0</v>
      </c>
      <c r="K53" s="100">
        <v>66.400000000000006</v>
      </c>
      <c r="L53" s="100">
        <v>0</v>
      </c>
      <c r="M53" s="100">
        <v>10.6</v>
      </c>
      <c r="N53" s="101">
        <v>0</v>
      </c>
    </row>
    <row r="54" spans="1:54" x14ac:dyDescent="0.2">
      <c r="A54" s="99" t="s">
        <v>16</v>
      </c>
      <c r="B54" s="100"/>
      <c r="C54" s="100">
        <v>0</v>
      </c>
      <c r="D54" s="100">
        <v>178.20000000000002</v>
      </c>
      <c r="E54" s="100">
        <v>97.600000000000009</v>
      </c>
      <c r="F54" s="100">
        <v>0</v>
      </c>
      <c r="G54" s="100">
        <v>8.6</v>
      </c>
      <c r="H54" s="100">
        <v>0</v>
      </c>
      <c r="I54" s="100">
        <v>8.4</v>
      </c>
      <c r="J54" s="100">
        <v>0</v>
      </c>
      <c r="K54" s="100">
        <v>64.400000000000006</v>
      </c>
      <c r="L54" s="100">
        <v>0</v>
      </c>
      <c r="M54" s="100">
        <v>8.8000000000000007</v>
      </c>
      <c r="N54" s="101">
        <v>0</v>
      </c>
    </row>
    <row r="55" spans="1:54" x14ac:dyDescent="0.2">
      <c r="A55" s="99" t="s">
        <v>17</v>
      </c>
      <c r="B55" s="100"/>
      <c r="C55" s="100">
        <v>0</v>
      </c>
      <c r="D55" s="100">
        <v>172.20000000000002</v>
      </c>
      <c r="E55" s="100">
        <v>95</v>
      </c>
      <c r="F55" s="100">
        <v>0</v>
      </c>
      <c r="G55" s="100">
        <v>7.8</v>
      </c>
      <c r="H55" s="100">
        <v>0</v>
      </c>
      <c r="I55" s="100">
        <v>7.2</v>
      </c>
      <c r="J55" s="100">
        <v>0</v>
      </c>
      <c r="K55" s="100">
        <v>63.2</v>
      </c>
      <c r="L55" s="100">
        <v>0</v>
      </c>
      <c r="M55" s="100">
        <v>10.4</v>
      </c>
      <c r="N55" s="101">
        <v>0</v>
      </c>
    </row>
    <row r="56" spans="1:54" x14ac:dyDescent="0.2">
      <c r="A56" s="99" t="s">
        <v>18</v>
      </c>
      <c r="B56" s="100"/>
      <c r="C56" s="100">
        <v>0</v>
      </c>
      <c r="D56" s="100">
        <v>170.4</v>
      </c>
      <c r="E56" s="100">
        <v>92.8</v>
      </c>
      <c r="F56" s="100">
        <v>0</v>
      </c>
      <c r="G56" s="100">
        <v>8.4</v>
      </c>
      <c r="H56" s="100">
        <v>0</v>
      </c>
      <c r="I56" s="100">
        <v>7.2</v>
      </c>
      <c r="J56" s="100">
        <v>0</v>
      </c>
      <c r="K56" s="100">
        <v>62.4</v>
      </c>
      <c r="L56" s="100">
        <v>0</v>
      </c>
      <c r="M56" s="100">
        <v>10.3</v>
      </c>
      <c r="N56" s="101">
        <v>0</v>
      </c>
    </row>
    <row r="57" spans="1:54" x14ac:dyDescent="0.2">
      <c r="A57" s="99" t="s">
        <v>19</v>
      </c>
      <c r="B57" s="100"/>
      <c r="C57" s="100">
        <v>0</v>
      </c>
      <c r="D57" s="100">
        <v>173.4</v>
      </c>
      <c r="E57" s="100">
        <v>94.7</v>
      </c>
      <c r="F57" s="100">
        <v>0</v>
      </c>
      <c r="G57" s="100">
        <v>8.1999999999999993</v>
      </c>
      <c r="H57" s="100">
        <v>0</v>
      </c>
      <c r="I57" s="100">
        <v>7.4</v>
      </c>
      <c r="J57" s="100">
        <v>0</v>
      </c>
      <c r="K57" s="100">
        <v>62</v>
      </c>
      <c r="L57" s="100">
        <v>0</v>
      </c>
      <c r="M57" s="100">
        <v>10.5</v>
      </c>
      <c r="N57" s="101">
        <v>0</v>
      </c>
    </row>
    <row r="58" spans="1:54" x14ac:dyDescent="0.2">
      <c r="A58" s="99" t="s">
        <v>20</v>
      </c>
      <c r="B58" s="100"/>
      <c r="C58" s="100">
        <v>0</v>
      </c>
      <c r="D58" s="100">
        <v>180</v>
      </c>
      <c r="E58" s="100">
        <v>99.3</v>
      </c>
      <c r="F58" s="100">
        <v>0</v>
      </c>
      <c r="G58" s="100">
        <v>8.1999999999999993</v>
      </c>
      <c r="H58" s="100">
        <v>0</v>
      </c>
      <c r="I58" s="100">
        <v>7.6000000000000005</v>
      </c>
      <c r="J58" s="100">
        <v>0</v>
      </c>
      <c r="K58" s="100">
        <v>65.2</v>
      </c>
      <c r="L58" s="100">
        <v>0</v>
      </c>
      <c r="M58" s="100">
        <v>10.700000000000001</v>
      </c>
      <c r="N58" s="101">
        <v>0</v>
      </c>
    </row>
    <row r="59" spans="1:54" x14ac:dyDescent="0.2">
      <c r="A59" s="99" t="s">
        <v>21</v>
      </c>
      <c r="B59" s="100"/>
      <c r="C59" s="100">
        <v>0</v>
      </c>
      <c r="D59" s="100">
        <v>185.4</v>
      </c>
      <c r="E59" s="100">
        <v>97.9</v>
      </c>
      <c r="F59" s="100">
        <v>0</v>
      </c>
      <c r="G59" s="100">
        <v>8</v>
      </c>
      <c r="H59" s="100">
        <v>0</v>
      </c>
      <c r="I59" s="100">
        <v>9.6</v>
      </c>
      <c r="J59" s="100">
        <v>0</v>
      </c>
      <c r="K59" s="100">
        <v>70.400000000000006</v>
      </c>
      <c r="L59" s="100">
        <v>0</v>
      </c>
      <c r="M59" s="100">
        <v>10.6</v>
      </c>
      <c r="N59" s="101">
        <v>0</v>
      </c>
    </row>
    <row r="60" spans="1:54" x14ac:dyDescent="0.2">
      <c r="A60" s="99" t="s">
        <v>22</v>
      </c>
      <c r="B60" s="100"/>
      <c r="C60" s="100">
        <v>0</v>
      </c>
      <c r="D60" s="100">
        <v>188.4</v>
      </c>
      <c r="E60" s="100">
        <v>100.7</v>
      </c>
      <c r="F60" s="100">
        <v>0</v>
      </c>
      <c r="G60" s="100">
        <v>8.4</v>
      </c>
      <c r="H60" s="100">
        <v>0</v>
      </c>
      <c r="I60" s="100">
        <v>8.4</v>
      </c>
      <c r="J60" s="100">
        <v>0</v>
      </c>
      <c r="K60" s="100">
        <v>72</v>
      </c>
      <c r="L60" s="100">
        <v>0</v>
      </c>
      <c r="M60" s="100">
        <v>11.4</v>
      </c>
      <c r="N60" s="101">
        <v>0</v>
      </c>
    </row>
    <row r="61" spans="1:54" x14ac:dyDescent="0.2">
      <c r="A61" s="99" t="s">
        <v>23</v>
      </c>
      <c r="B61" s="100"/>
      <c r="C61" s="100">
        <v>0</v>
      </c>
      <c r="D61" s="100">
        <v>189</v>
      </c>
      <c r="E61" s="100">
        <v>101</v>
      </c>
      <c r="F61" s="100">
        <v>0</v>
      </c>
      <c r="G61" s="100">
        <v>8.8000000000000007</v>
      </c>
      <c r="H61" s="100">
        <v>0</v>
      </c>
      <c r="I61" s="100">
        <v>8</v>
      </c>
      <c r="J61" s="100">
        <v>0</v>
      </c>
      <c r="K61" s="100">
        <v>71.2</v>
      </c>
      <c r="L61" s="100">
        <v>0</v>
      </c>
      <c r="M61" s="100">
        <v>12.200000000000001</v>
      </c>
      <c r="N61" s="101">
        <v>0</v>
      </c>
    </row>
    <row r="62" spans="1:54" x14ac:dyDescent="0.2">
      <c r="A62" s="99" t="s">
        <v>24</v>
      </c>
      <c r="B62" s="100"/>
      <c r="C62" s="100">
        <v>0</v>
      </c>
      <c r="D62" s="100">
        <v>179.4</v>
      </c>
      <c r="E62" s="100">
        <v>98.5</v>
      </c>
      <c r="F62" s="100">
        <v>0</v>
      </c>
      <c r="G62" s="100">
        <v>8.8000000000000007</v>
      </c>
      <c r="H62" s="100">
        <v>0</v>
      </c>
      <c r="I62" s="100">
        <v>8.1999999999999993</v>
      </c>
      <c r="J62" s="100">
        <v>0</v>
      </c>
      <c r="K62" s="100">
        <v>64.8</v>
      </c>
      <c r="L62" s="100">
        <v>0</v>
      </c>
      <c r="M62" s="100">
        <v>12.6</v>
      </c>
      <c r="N62" s="101">
        <v>0</v>
      </c>
    </row>
    <row r="63" spans="1:54" x14ac:dyDescent="0.2">
      <c r="A63" s="99" t="s">
        <v>25</v>
      </c>
      <c r="B63" s="100"/>
      <c r="C63" s="100">
        <v>0</v>
      </c>
      <c r="D63" s="100">
        <v>183</v>
      </c>
      <c r="E63" s="100">
        <v>103.60000000000001</v>
      </c>
      <c r="F63" s="100">
        <v>0</v>
      </c>
      <c r="G63" s="100">
        <v>8.4</v>
      </c>
      <c r="H63" s="100">
        <v>0</v>
      </c>
      <c r="I63" s="100">
        <v>8.6</v>
      </c>
      <c r="J63" s="100">
        <v>0</v>
      </c>
      <c r="K63" s="100">
        <v>62.800000000000004</v>
      </c>
      <c r="L63" s="100">
        <v>0</v>
      </c>
      <c r="M63" s="100">
        <v>10.200000000000001</v>
      </c>
      <c r="N63" s="101">
        <v>0</v>
      </c>
    </row>
    <row r="64" spans="1:54" ht="13.5" thickBot="1" x14ac:dyDescent="0.25">
      <c r="A64" s="102" t="s">
        <v>26</v>
      </c>
      <c r="B64" s="103"/>
      <c r="C64" s="103">
        <v>0</v>
      </c>
      <c r="D64" s="103">
        <v>187.20000000000002</v>
      </c>
      <c r="E64" s="103">
        <v>108.8</v>
      </c>
      <c r="F64" s="103">
        <v>0</v>
      </c>
      <c r="G64" s="103">
        <v>9.2000000000000011</v>
      </c>
      <c r="H64" s="103">
        <v>0</v>
      </c>
      <c r="I64" s="103">
        <v>8.8000000000000007</v>
      </c>
      <c r="J64" s="103">
        <v>0</v>
      </c>
      <c r="K64" s="103">
        <v>60.4</v>
      </c>
      <c r="L64" s="103">
        <v>0</v>
      </c>
      <c r="M64" s="103">
        <v>9.5</v>
      </c>
      <c r="N64" s="104">
        <v>0</v>
      </c>
    </row>
    <row r="65" spans="1:14" x14ac:dyDescent="0.2">
      <c r="A65" s="87" t="s">
        <v>2</v>
      </c>
      <c r="B65" s="91">
        <v>0</v>
      </c>
      <c r="C65" s="91">
        <v>0</v>
      </c>
      <c r="D65" s="91">
        <v>4338</v>
      </c>
      <c r="E65" s="91">
        <v>2400.8000000000002</v>
      </c>
      <c r="F65" s="91">
        <v>0</v>
      </c>
      <c r="G65" s="91">
        <v>201.8</v>
      </c>
      <c r="H65" s="91">
        <v>0</v>
      </c>
      <c r="I65" s="91">
        <v>193.6</v>
      </c>
      <c r="J65" s="91">
        <v>0</v>
      </c>
      <c r="K65" s="91">
        <v>1540.8000000000002</v>
      </c>
      <c r="L65" s="91">
        <v>0</v>
      </c>
      <c r="M65" s="91">
        <v>243.29999999999998</v>
      </c>
      <c r="N65" s="91">
        <v>0</v>
      </c>
    </row>
    <row r="71" spans="1:14" ht="18" x14ac:dyDescent="0.25">
      <c r="A71" s="128" t="s">
        <v>81</v>
      </c>
      <c r="B71" s="128"/>
      <c r="C71" s="128"/>
      <c r="D71" s="128"/>
      <c r="E71" s="128"/>
      <c r="F71" s="128"/>
      <c r="G71" s="128"/>
      <c r="H71" s="128"/>
      <c r="I71" s="128"/>
    </row>
    <row r="72" spans="1:14" ht="14.25" thickBot="1" x14ac:dyDescent="0.3">
      <c r="A72" s="129" t="s">
        <v>54</v>
      </c>
      <c r="B72" s="130"/>
      <c r="C72" s="130"/>
      <c r="D72" s="130"/>
      <c r="E72" s="130"/>
      <c r="F72" s="105"/>
      <c r="G72" s="105"/>
      <c r="H72" s="105"/>
      <c r="I72" s="105"/>
    </row>
    <row r="73" spans="1:14" ht="13.5" thickBot="1" x14ac:dyDescent="0.25">
      <c r="A73" s="131" t="s">
        <v>55</v>
      </c>
      <c r="B73" s="132"/>
      <c r="C73" s="106" t="s">
        <v>56</v>
      </c>
      <c r="D73" s="106" t="s">
        <v>57</v>
      </c>
      <c r="E73" s="106" t="s">
        <v>58</v>
      </c>
      <c r="F73" s="107"/>
      <c r="G73" s="107"/>
      <c r="H73" s="107"/>
      <c r="I73" s="107"/>
    </row>
    <row r="74" spans="1:14" ht="38.25" x14ac:dyDescent="0.2">
      <c r="A74" s="108" t="s">
        <v>59</v>
      </c>
      <c r="B74" s="109" t="s">
        <v>60</v>
      </c>
      <c r="C74" s="110">
        <v>2500</v>
      </c>
      <c r="D74" s="110">
        <v>2500</v>
      </c>
      <c r="E74" s="110">
        <v>2500</v>
      </c>
      <c r="F74" s="107"/>
      <c r="G74" s="107"/>
      <c r="H74" s="107"/>
      <c r="I74" s="107"/>
    </row>
    <row r="75" spans="1:14" ht="38.25" x14ac:dyDescent="0.2">
      <c r="A75" s="111" t="s">
        <v>61</v>
      </c>
      <c r="B75" s="112" t="s">
        <v>62</v>
      </c>
      <c r="C75" s="113">
        <v>6.8</v>
      </c>
      <c r="D75" s="113">
        <v>6.8</v>
      </c>
      <c r="E75" s="113">
        <v>6.8</v>
      </c>
      <c r="F75" s="107"/>
      <c r="G75" s="107"/>
      <c r="H75" s="107"/>
      <c r="I75" s="107"/>
    </row>
    <row r="76" spans="1:14" ht="38.25" x14ac:dyDescent="0.2">
      <c r="A76" s="111" t="s">
        <v>63</v>
      </c>
      <c r="B76" s="112" t="s">
        <v>64</v>
      </c>
      <c r="C76" s="113">
        <v>22.6</v>
      </c>
      <c r="D76" s="113">
        <v>22.6</v>
      </c>
      <c r="E76" s="113">
        <v>22.6</v>
      </c>
      <c r="F76" s="105"/>
      <c r="G76" s="114"/>
      <c r="H76" s="105"/>
      <c r="I76" s="105"/>
    </row>
    <row r="77" spans="1:14" ht="38.25" x14ac:dyDescent="0.2">
      <c r="A77" s="111" t="s">
        <v>65</v>
      </c>
      <c r="B77" s="112" t="s">
        <v>66</v>
      </c>
      <c r="C77" s="113">
        <v>1.19</v>
      </c>
      <c r="D77" s="113">
        <v>1.19</v>
      </c>
      <c r="E77" s="113">
        <v>1.19</v>
      </c>
      <c r="F77" s="105"/>
      <c r="G77" s="114"/>
      <c r="H77" s="105"/>
      <c r="I77" s="105"/>
    </row>
    <row r="78" spans="1:14" ht="51" x14ac:dyDescent="0.2">
      <c r="A78" s="111" t="s">
        <v>67</v>
      </c>
      <c r="B78" s="112" t="s">
        <v>68</v>
      </c>
      <c r="C78" s="113">
        <v>10.5</v>
      </c>
      <c r="D78" s="113">
        <v>10.5</v>
      </c>
      <c r="E78" s="113">
        <v>10.5</v>
      </c>
      <c r="F78" s="105" t="s">
        <v>69</v>
      </c>
      <c r="G78" s="114" t="s">
        <v>70</v>
      </c>
      <c r="H78" s="105"/>
      <c r="I78" s="105"/>
    </row>
    <row r="79" spans="1:14" x14ac:dyDescent="0.2">
      <c r="A79" s="133" t="s">
        <v>71</v>
      </c>
      <c r="B79" s="112" t="s">
        <v>72</v>
      </c>
      <c r="C79" s="115">
        <f>D10</f>
        <v>222</v>
      </c>
      <c r="D79" s="116">
        <f>D16</f>
        <v>369.6</v>
      </c>
      <c r="E79" s="116">
        <f>D28</f>
        <v>370.8</v>
      </c>
      <c r="F79" s="117">
        <f>C79/1000</f>
        <v>0.222</v>
      </c>
      <c r="G79" s="118">
        <f>C80/1000</f>
        <v>0.17699999999999999</v>
      </c>
      <c r="H79" s="105"/>
      <c r="I79" s="105"/>
    </row>
    <row r="80" spans="1:14" x14ac:dyDescent="0.2">
      <c r="A80" s="134"/>
      <c r="B80" s="112" t="s">
        <v>73</v>
      </c>
      <c r="C80" s="116">
        <f>D44</f>
        <v>177</v>
      </c>
      <c r="D80" s="116">
        <f>D50</f>
        <v>168.6</v>
      </c>
      <c r="E80" s="116">
        <f>D62</f>
        <v>179.4</v>
      </c>
      <c r="F80" s="117">
        <f>D79/1000</f>
        <v>0.36960000000000004</v>
      </c>
      <c r="G80" s="118">
        <f>D80/1000</f>
        <v>0.1686</v>
      </c>
      <c r="H80" s="105"/>
      <c r="I80" s="105"/>
    </row>
    <row r="81" spans="1:9" x14ac:dyDescent="0.2">
      <c r="A81" s="135"/>
      <c r="B81" s="112" t="s">
        <v>74</v>
      </c>
      <c r="C81" s="119">
        <f>SQRT(C79^2+C80^2)</f>
        <v>283.9242856819402</v>
      </c>
      <c r="D81" s="119">
        <f>SQRT(D79^2+D80^2)</f>
        <v>406.23899369706004</v>
      </c>
      <c r="E81" s="119">
        <f>SQRT(E79^2+E80^2)</f>
        <v>411.91868129522845</v>
      </c>
      <c r="F81" s="117">
        <f>E79/1000</f>
        <v>0.37080000000000002</v>
      </c>
      <c r="G81" s="118">
        <f>E80/1000</f>
        <v>0.1794</v>
      </c>
      <c r="H81" s="105"/>
      <c r="I81" s="105"/>
    </row>
    <row r="82" spans="1:9" ht="39" thickBot="1" x14ac:dyDescent="0.25">
      <c r="A82" s="120" t="s">
        <v>75</v>
      </c>
      <c r="B82" s="121" t="s">
        <v>76</v>
      </c>
      <c r="C82" s="122">
        <f>C81/C74</f>
        <v>0.11356971427277608</v>
      </c>
      <c r="D82" s="122">
        <f>D81/D74</f>
        <v>0.16249559747882403</v>
      </c>
      <c r="E82" s="122">
        <f>E81/E74</f>
        <v>0.16476747251809137</v>
      </c>
      <c r="F82" s="105"/>
      <c r="G82" s="114"/>
      <c r="H82" s="105"/>
      <c r="I82" s="105"/>
    </row>
    <row r="83" spans="1:9" ht="38.25" x14ac:dyDescent="0.2">
      <c r="A83" s="108" t="s">
        <v>77</v>
      </c>
      <c r="B83" s="109" t="s">
        <v>78</v>
      </c>
      <c r="C83" s="123">
        <f>C76*C82^2+C75</f>
        <v>7.0914966079999999</v>
      </c>
      <c r="D83" s="123">
        <f>D76*D82^2+D75</f>
        <v>7.3967489139199998</v>
      </c>
      <c r="E83" s="123">
        <f>E76*E82^2+E75</f>
        <v>7.4135520320000001</v>
      </c>
      <c r="F83" s="105"/>
      <c r="G83" s="114"/>
      <c r="H83" s="105"/>
      <c r="I83" s="105"/>
    </row>
    <row r="84" spans="1:9" ht="51.75" thickBot="1" x14ac:dyDescent="0.25">
      <c r="A84" s="124" t="s">
        <v>79</v>
      </c>
      <c r="B84" s="125" t="s">
        <v>80</v>
      </c>
      <c r="C84" s="126">
        <f>(C78*C82^2+C77)/100*C74</f>
        <v>33.135745999999997</v>
      </c>
      <c r="D84" s="126">
        <f>(D78*D82^2+D77)/100*D74</f>
        <v>36.68126504</v>
      </c>
      <c r="E84" s="126">
        <f>(E78*E82^2+E77)/100*E74</f>
        <v>36.876433999999996</v>
      </c>
      <c r="F84" s="105"/>
      <c r="G84" s="114"/>
      <c r="H84" s="105"/>
      <c r="I84" s="105"/>
    </row>
  </sheetData>
  <mergeCells count="4">
    <mergeCell ref="A71:I71"/>
    <mergeCell ref="A72:E72"/>
    <mergeCell ref="A73:B73"/>
    <mergeCell ref="A79:A81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Заполье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16.06.2021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2021-07-15T09:01:02Z</dcterms:modified>
</cp:coreProperties>
</file>