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100" i="3" l="1"/>
  <c r="J100" i="3"/>
  <c r="I100" i="3"/>
  <c r="E100" i="3"/>
  <c r="D100" i="3"/>
  <c r="C100" i="3"/>
  <c r="K99" i="3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88" i="3"/>
  <c r="K91" i="3" s="1"/>
  <c r="J88" i="3"/>
  <c r="J91" i="3" s="1"/>
  <c r="E87" i="3"/>
  <c r="D87" i="3"/>
  <c r="C87" i="3"/>
  <c r="I86" i="3"/>
  <c r="I88" i="3" s="1"/>
  <c r="I91" i="3" s="1"/>
  <c r="E86" i="3"/>
  <c r="D86" i="3"/>
  <c r="C86" i="3"/>
  <c r="C88" i="3" s="1"/>
  <c r="C91" i="3" s="1"/>
  <c r="K84" i="3"/>
  <c r="J84" i="3"/>
  <c r="I84" i="3"/>
  <c r="E84" i="3"/>
  <c r="D84" i="3"/>
  <c r="C84" i="3"/>
  <c r="L84" i="3" s="1"/>
  <c r="N83" i="3"/>
  <c r="K83" i="3"/>
  <c r="J83" i="3"/>
  <c r="J85" i="3" s="1"/>
  <c r="J90" i="3" s="1"/>
  <c r="I83" i="3"/>
  <c r="I89" i="3" s="1"/>
  <c r="I92" i="3" s="1"/>
  <c r="E83" i="3"/>
  <c r="D83" i="3"/>
  <c r="C83" i="3"/>
  <c r="D89" i="3" l="1"/>
  <c r="D92" i="3" s="1"/>
  <c r="M84" i="3"/>
  <c r="D88" i="3"/>
  <c r="D91" i="3" s="1"/>
  <c r="E88" i="3"/>
  <c r="E91" i="3" s="1"/>
  <c r="K89" i="3"/>
  <c r="K92" i="3" s="1"/>
  <c r="K94" i="3" s="1"/>
  <c r="K85" i="3"/>
  <c r="K90" i="3" s="1"/>
  <c r="E85" i="3"/>
  <c r="E90" i="3" s="1"/>
  <c r="D85" i="3"/>
  <c r="D90" i="3" s="1"/>
  <c r="C85" i="3"/>
  <c r="C90" i="3" s="1"/>
  <c r="M83" i="3"/>
  <c r="K93" i="3"/>
  <c r="N84" i="3"/>
  <c r="I85" i="3"/>
  <c r="I90" i="3" s="1"/>
  <c r="I94" i="3" s="1"/>
  <c r="C89" i="3"/>
  <c r="C92" i="3" s="1"/>
  <c r="C94" i="3" s="1"/>
  <c r="J89" i="3"/>
  <c r="J92" i="3" s="1"/>
  <c r="J94" i="3" s="1"/>
  <c r="L83" i="3"/>
  <c r="E89" i="3"/>
  <c r="E92" i="3" s="1"/>
  <c r="D93" i="3" l="1"/>
  <c r="D94" i="3"/>
  <c r="E93" i="3"/>
  <c r="I93" i="3"/>
  <c r="J93" i="3"/>
  <c r="C93" i="3"/>
  <c r="E94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<sst xmlns="http://schemas.openxmlformats.org/spreadsheetml/2006/main" count="250" uniqueCount="116">
  <si>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</si>
  <si>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</si>
  <si>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</si>
  <si>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</si>
  <si>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</si>
  <si>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</si>
  <si>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</si>
  <si>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</si>
  <si>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</si>
  <si>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</si>
  <si>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</si>
  <si>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</si>
  <si>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</si>
  <si>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</si>
  <si>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</si>
  <si>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</si>
  <si>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</si>
  <si>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</si>
  <si>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</si>
  <si>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</si>
  <si>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</si>
  <si>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</si>
  <si>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</si>
  <si>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</si>
  <si>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</si>
  <si>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</si>
  <si>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</si>
  <si>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</si>
  <si>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</si>
  <si>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</si>
  <si>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</si>
  <si>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</si>
  <si>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</si>
  <si>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</si>
  <si>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</si>
  <si>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</si>
  <si>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</si>
  <si>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</si>
  <si>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110 кВ Петринево</t>
  </si>
  <si>
    <t xml:space="preserve"> 0,4 Петринево ТСН 1 ао RS</t>
  </si>
  <si>
    <t xml:space="preserve"> 0,4 Петринево ТСН 2 ао RS</t>
  </si>
  <si>
    <t xml:space="preserve"> 10 Петринево Т 1 ап RS</t>
  </si>
  <si>
    <t xml:space="preserve"> 10 Петринево Т 2 ап RS</t>
  </si>
  <si>
    <t xml:space="preserve"> 10 Петринево-Дермянинское ао RS</t>
  </si>
  <si>
    <t xml:space="preserve"> 10 Петринево-Дермянинское ап RS</t>
  </si>
  <si>
    <t xml:space="preserve"> 10 Петринево-Ерга ао RS</t>
  </si>
  <si>
    <t xml:space="preserve"> 10 Петринево-Ивановское ао RS</t>
  </si>
  <si>
    <t xml:space="preserve"> 10 Петринево-Надпорожье ао RS</t>
  </si>
  <si>
    <t xml:space="preserve"> 10 Петринево-Некрасово ао RS</t>
  </si>
  <si>
    <t xml:space="preserve"> 10 Петринево-Некрасово ап RS</t>
  </si>
  <si>
    <t xml:space="preserve"> 10 Петринево-Романово ао RS</t>
  </si>
  <si>
    <t xml:space="preserve"> 10 Петринево-Романово ап RS</t>
  </si>
  <si>
    <t xml:space="preserve"> 10 Петринево-Углы ао RS</t>
  </si>
  <si>
    <t xml:space="preserve"> 110 Петринево СОМВ ао RS</t>
  </si>
  <si>
    <t xml:space="preserve"> 110 Петринево СОМВ ап RS</t>
  </si>
  <si>
    <t xml:space="preserve"> 110 Петринево Т 1 ап RS</t>
  </si>
  <si>
    <t xml:space="preserve"> 110 Петринево Т 1 ро RS</t>
  </si>
  <si>
    <t xml:space="preserve"> 110 Петринево Т 2 ап RS</t>
  </si>
  <si>
    <t xml:space="preserve"> 110 Петринево Т 2 ро RS</t>
  </si>
  <si>
    <t xml:space="preserve"> 110 Петринево-Бечевинка ао RS</t>
  </si>
  <si>
    <t xml:space="preserve"> 110 Петринево-Бечевинка ап RS</t>
  </si>
  <si>
    <t xml:space="preserve"> 110 Петринево-Петриневская 1 ао RS</t>
  </si>
  <si>
    <t xml:space="preserve"> 110 Петринево-Петриневская 1 ап RS</t>
  </si>
  <si>
    <t xml:space="preserve"> 110 Петринево-Петриневская 2 ао RS</t>
  </si>
  <si>
    <t xml:space="preserve"> 110 Петринево-Петриневская 2 ап RS</t>
  </si>
  <si>
    <t xml:space="preserve"> 35 Петринево-Коврижино ао RS</t>
  </si>
  <si>
    <t xml:space="preserve"> 35 Петринево-Коврижино ап RS</t>
  </si>
  <si>
    <t xml:space="preserve"> 35 Петринево-Поповка ао RS</t>
  </si>
  <si>
    <t xml:space="preserve"> 35 Петринево-Поповка ап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</si>
  <si>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</si>
  <si>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</si>
  <si>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</si>
  <si>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</si>
  <si>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</si>
  <si>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</si>
  <si>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</si>
  <si>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</si>
  <si>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</si>
  <si>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</si>
  <si>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</si>
  <si>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</si>
  <si>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</si>
  <si>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</si>
  <si>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</si>
  <si>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</si>
  <si>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</si>
  <si>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</si>
  <si>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</si>
  <si>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</si>
  <si>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</si>
  <si>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</si>
  <si>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Нагрузочная мощность</t>
  </si>
  <si>
    <t>Р н нн, кВт</t>
  </si>
  <si>
    <t>P</t>
  </si>
  <si>
    <t>Q н нн, квар</t>
  </si>
  <si>
    <t>Q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</si>
  <si>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</si>
  <si>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</si>
  <si>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</si>
  <si>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</si>
  <si>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</si>
  <si>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</si>
  <si>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</si>
  <si>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</si>
  <si>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</si>
  <si>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</si>
  <si>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</si>
  <si>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</si>
  <si>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</si>
  <si>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</si>
  <si>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</si>
  <si>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</si>
  <si>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</si>
  <si>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</si>
  <si>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</si>
  <si>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в режимный день 16.06.2021 по ПС Петринево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</si>
</sst>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1" fontId="0" fillId="0" borderId="26" xfId="0" applyNumberFormat="1" applyBorder="1" applyAlignment="1">
      <alignment horizontal="center" vertical="center"/>
    </xf>
    <xf numFmtId="166" fontId="0" fillId="0" borderId="0" xfId="0" applyNumberFormat="1"/>
    <xf numFmtId="4" fontId="3" fillId="0" borderId="0" xfId="0" applyNumberFormat="1" applyFont="1"/>
    <xf numFmtId="0" fontId="0" fillId="0" borderId="0" xfId="0" applyFill="1" applyBorder="1" applyAlignment="1">
      <alignment horizontal="center"/>
    </xf>
    <xf numFmtId="2" fontId="0" fillId="4" borderId="26" xfId="0" applyNumberFormat="1" applyFill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100"/>
  <sheetViews>
    <sheetView tabSelected="1" workbookViewId="0">
      <pane xSplit="1" ySplit="6" topLeftCell="X7" activePane="bottomRight" state="frozen"/>
      <selection pane="topRight" activeCell="B1" sqref="B1"/>
      <selection pane="bottomLeft" activeCell="A7" sqref="A7"/>
      <selection pane="bottomRight" activeCell="AH9" sqref="AH9"/>
    </sheetView>
  </sheetViews>
  <sheetFormatPr defaultRowHeight="12.75" x14ac:dyDescent="0.2"/>
  <cols>
    <col min="1" max="1" width="11.5703125" style="1" customWidth="1"/>
    <col min="2" max="53" width="18.7109375" style="45" customWidth="1"/>
    <col min="54" max="16384" width="9.140625" style="1"/>
  </cols>
  <sheetData>
    <row r="1" spans="1:53" x14ac:dyDescent="0.2">
      <c r="A1" s="42"/>
    </row>
    <row r="2" spans="1:53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3" ht="15.75" x14ac:dyDescent="0.25">
      <c r="A3" s="42"/>
      <c r="B3" s="53" t="str">
        <f>IF(isOV="","",isOV)</f>
        <v/>
      </c>
    </row>
    <row r="4" spans="1:53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34" t="s">
        <v>36</v>
      </c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</row>
    <row r="5" spans="1:53" s="51" customFormat="1" ht="16.5" thickBot="1" x14ac:dyDescent="0.3">
      <c r="A5" s="43" t="str">
        <f>IF(group="","",group)</f>
        <v>ПС 110 кВ Петринево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35" t="s">
        <v>37</v>
      </c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</row>
    <row r="6" spans="1:53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1" t="s">
        <v>68</v>
      </c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</row>
    <row r="7" spans="1:53" x14ac:dyDescent="0.2">
      <c r="A7" s="72" t="s">
        <v>3</v>
      </c>
      <c r="B7" s="73">
        <v>0.83200000000000007</v>
      </c>
      <c r="C7" s="73">
        <v>1.6640000000000001</v>
      </c>
      <c r="D7" s="73">
        <v>252.8</v>
      </c>
      <c r="E7" s="73">
        <v>219.20000000000002</v>
      </c>
      <c r="F7" s="73">
        <v>39.300000000000004</v>
      </c>
      <c r="G7" s="73">
        <v>0</v>
      </c>
      <c r="H7" s="73">
        <v>69.3</v>
      </c>
      <c r="I7" s="73">
        <v>49.2</v>
      </c>
      <c r="J7" s="73">
        <v>132.4</v>
      </c>
      <c r="K7" s="73">
        <v>23.400000000000002</v>
      </c>
      <c r="L7" s="73">
        <v>0</v>
      </c>
      <c r="M7" s="73">
        <v>57.2</v>
      </c>
      <c r="N7" s="73">
        <v>0</v>
      </c>
      <c r="O7" s="73">
        <v>101.2</v>
      </c>
      <c r="P7" s="73">
        <v>0</v>
      </c>
      <c r="Q7" s="73">
        <v>3854.4</v>
      </c>
      <c r="R7" s="73">
        <v>448.8</v>
      </c>
      <c r="S7" s="73">
        <v>0</v>
      </c>
      <c r="T7" s="73">
        <v>237.6</v>
      </c>
      <c r="U7" s="73">
        <v>0</v>
      </c>
      <c r="V7" s="73">
        <v>7312.8</v>
      </c>
      <c r="W7" s="73">
        <v>0</v>
      </c>
      <c r="X7" s="73">
        <v>0</v>
      </c>
      <c r="Y7" s="73">
        <v>4303.2</v>
      </c>
      <c r="Z7" s="73">
        <v>0</v>
      </c>
      <c r="AA7" s="73">
        <v>3689.4</v>
      </c>
      <c r="AB7" s="73">
        <v>0</v>
      </c>
      <c r="AC7" s="73">
        <v>1.4000000000000001</v>
      </c>
      <c r="AD7" s="73">
        <v>179.20000000000002</v>
      </c>
      <c r="AE7" s="74">
        <v>0</v>
      </c>
    </row>
    <row r="8" spans="1:53" x14ac:dyDescent="0.2">
      <c r="A8" s="75" t="s">
        <v>4</v>
      </c>
      <c r="B8" s="76">
        <v>0.70400000000000007</v>
      </c>
      <c r="C8" s="76">
        <v>1.6640000000000001</v>
      </c>
      <c r="D8" s="76">
        <v>225.6</v>
      </c>
      <c r="E8" s="76">
        <v>201.6</v>
      </c>
      <c r="F8" s="76">
        <v>37.200000000000003</v>
      </c>
      <c r="G8" s="76">
        <v>0</v>
      </c>
      <c r="H8" s="76">
        <v>60.9</v>
      </c>
      <c r="I8" s="76">
        <v>45.2</v>
      </c>
      <c r="J8" s="76">
        <v>119.60000000000001</v>
      </c>
      <c r="K8" s="76">
        <v>20.2</v>
      </c>
      <c r="L8" s="76">
        <v>0</v>
      </c>
      <c r="M8" s="76">
        <v>48.800000000000004</v>
      </c>
      <c r="N8" s="76">
        <v>0</v>
      </c>
      <c r="O8" s="76">
        <v>96.4</v>
      </c>
      <c r="P8" s="76">
        <v>0</v>
      </c>
      <c r="Q8" s="76">
        <v>3399</v>
      </c>
      <c r="R8" s="76">
        <v>415.8</v>
      </c>
      <c r="S8" s="76">
        <v>0</v>
      </c>
      <c r="T8" s="76">
        <v>217.8</v>
      </c>
      <c r="U8" s="76">
        <v>0</v>
      </c>
      <c r="V8" s="76">
        <v>6421.8</v>
      </c>
      <c r="W8" s="76">
        <v>0</v>
      </c>
      <c r="X8" s="76">
        <v>0</v>
      </c>
      <c r="Y8" s="76">
        <v>3808.2000000000003</v>
      </c>
      <c r="Z8" s="76">
        <v>0</v>
      </c>
      <c r="AA8" s="76">
        <v>3253.8</v>
      </c>
      <c r="AB8" s="76">
        <v>0</v>
      </c>
      <c r="AC8" s="76">
        <v>1.4000000000000001</v>
      </c>
      <c r="AD8" s="76">
        <v>166.6</v>
      </c>
      <c r="AE8" s="77">
        <v>0</v>
      </c>
    </row>
    <row r="9" spans="1:53" x14ac:dyDescent="0.2">
      <c r="A9" s="75" t="s">
        <v>5</v>
      </c>
      <c r="B9" s="76">
        <v>0.73599999999999999</v>
      </c>
      <c r="C9" s="76">
        <v>1.6640000000000001</v>
      </c>
      <c r="D9" s="76">
        <v>217.6</v>
      </c>
      <c r="E9" s="76">
        <v>196.8</v>
      </c>
      <c r="F9" s="76">
        <v>36.300000000000004</v>
      </c>
      <c r="G9" s="76">
        <v>0</v>
      </c>
      <c r="H9" s="76">
        <v>61.5</v>
      </c>
      <c r="I9" s="76">
        <v>46.4</v>
      </c>
      <c r="J9" s="76">
        <v>114.8</v>
      </c>
      <c r="K9" s="76">
        <v>19.2</v>
      </c>
      <c r="L9" s="76">
        <v>0</v>
      </c>
      <c r="M9" s="76">
        <v>46.4</v>
      </c>
      <c r="N9" s="76">
        <v>0</v>
      </c>
      <c r="O9" s="76">
        <v>89.600000000000009</v>
      </c>
      <c r="P9" s="76">
        <v>0</v>
      </c>
      <c r="Q9" s="76">
        <v>3577.2000000000003</v>
      </c>
      <c r="R9" s="76">
        <v>389.40000000000003</v>
      </c>
      <c r="S9" s="76">
        <v>0</v>
      </c>
      <c r="T9" s="76">
        <v>211.20000000000002</v>
      </c>
      <c r="U9" s="76">
        <v>0</v>
      </c>
      <c r="V9" s="76">
        <v>6817.8</v>
      </c>
      <c r="W9" s="76">
        <v>0</v>
      </c>
      <c r="X9" s="76">
        <v>0</v>
      </c>
      <c r="Y9" s="76">
        <v>3973.2000000000003</v>
      </c>
      <c r="Z9" s="76">
        <v>0</v>
      </c>
      <c r="AA9" s="76">
        <v>3451.8</v>
      </c>
      <c r="AB9" s="76">
        <v>0</v>
      </c>
      <c r="AC9" s="76">
        <v>0</v>
      </c>
      <c r="AD9" s="76">
        <v>161</v>
      </c>
      <c r="AE9" s="77">
        <v>0</v>
      </c>
    </row>
    <row r="10" spans="1:53" x14ac:dyDescent="0.2">
      <c r="A10" s="75" t="s">
        <v>6</v>
      </c>
      <c r="B10" s="76">
        <v>0.89600000000000002</v>
      </c>
      <c r="C10" s="76">
        <v>1.6640000000000001</v>
      </c>
      <c r="D10" s="76">
        <v>203.20000000000002</v>
      </c>
      <c r="E10" s="76">
        <v>184</v>
      </c>
      <c r="F10" s="76">
        <v>30.900000000000002</v>
      </c>
      <c r="G10" s="76">
        <v>0</v>
      </c>
      <c r="H10" s="76">
        <v>57.9</v>
      </c>
      <c r="I10" s="76">
        <v>43.2</v>
      </c>
      <c r="J10" s="76">
        <v>110.4</v>
      </c>
      <c r="K10" s="76">
        <v>17</v>
      </c>
      <c r="L10" s="76">
        <v>0</v>
      </c>
      <c r="M10" s="76">
        <v>44.4</v>
      </c>
      <c r="N10" s="76">
        <v>0</v>
      </c>
      <c r="O10" s="76">
        <v>83.2</v>
      </c>
      <c r="P10" s="76">
        <v>0</v>
      </c>
      <c r="Q10" s="76">
        <v>3392.4</v>
      </c>
      <c r="R10" s="76">
        <v>376.2</v>
      </c>
      <c r="S10" s="76">
        <v>0</v>
      </c>
      <c r="T10" s="76">
        <v>204.6</v>
      </c>
      <c r="U10" s="76">
        <v>0</v>
      </c>
      <c r="V10" s="76">
        <v>6501</v>
      </c>
      <c r="W10" s="76">
        <v>0</v>
      </c>
      <c r="X10" s="76">
        <v>0</v>
      </c>
      <c r="Y10" s="76">
        <v>3768.6</v>
      </c>
      <c r="Z10" s="76">
        <v>0</v>
      </c>
      <c r="AA10" s="76">
        <v>3313.2000000000003</v>
      </c>
      <c r="AB10" s="76">
        <v>0</v>
      </c>
      <c r="AC10" s="76">
        <v>1.4000000000000001</v>
      </c>
      <c r="AD10" s="76">
        <v>151.20000000000002</v>
      </c>
      <c r="AE10" s="77">
        <v>0</v>
      </c>
    </row>
    <row r="11" spans="1:53" x14ac:dyDescent="0.2">
      <c r="A11" s="75" t="s">
        <v>7</v>
      </c>
      <c r="B11" s="76">
        <v>1.1520000000000001</v>
      </c>
      <c r="C11" s="76">
        <v>1.6960000000000002</v>
      </c>
      <c r="D11" s="76">
        <v>208</v>
      </c>
      <c r="E11" s="76">
        <v>193.6</v>
      </c>
      <c r="F11" s="76">
        <v>32.1</v>
      </c>
      <c r="G11" s="76">
        <v>0</v>
      </c>
      <c r="H11" s="76">
        <v>54.6</v>
      </c>
      <c r="I11" s="76">
        <v>53.6</v>
      </c>
      <c r="J11" s="76">
        <v>110</v>
      </c>
      <c r="K11" s="76">
        <v>17.8</v>
      </c>
      <c r="L11" s="76">
        <v>0</v>
      </c>
      <c r="M11" s="76">
        <v>47.2</v>
      </c>
      <c r="N11" s="76">
        <v>0</v>
      </c>
      <c r="O11" s="76">
        <v>86.4</v>
      </c>
      <c r="P11" s="76">
        <v>0</v>
      </c>
      <c r="Q11" s="76">
        <v>3900.6</v>
      </c>
      <c r="R11" s="76">
        <v>369.6</v>
      </c>
      <c r="S11" s="76">
        <v>0</v>
      </c>
      <c r="T11" s="76">
        <v>211.20000000000002</v>
      </c>
      <c r="U11" s="76">
        <v>0</v>
      </c>
      <c r="V11" s="76">
        <v>7497.6</v>
      </c>
      <c r="W11" s="76">
        <v>0</v>
      </c>
      <c r="X11" s="76">
        <v>0</v>
      </c>
      <c r="Y11" s="76">
        <v>4276.8</v>
      </c>
      <c r="Z11" s="76">
        <v>0</v>
      </c>
      <c r="AA11" s="76">
        <v>3808.2000000000003</v>
      </c>
      <c r="AB11" s="76">
        <v>0</v>
      </c>
      <c r="AC11" s="76">
        <v>1.4000000000000001</v>
      </c>
      <c r="AD11" s="76">
        <v>149.80000000000001</v>
      </c>
      <c r="AE11" s="77">
        <v>0</v>
      </c>
    </row>
    <row r="12" spans="1:53" x14ac:dyDescent="0.2">
      <c r="A12" s="75" t="s">
        <v>8</v>
      </c>
      <c r="B12" s="76">
        <v>1.056</v>
      </c>
      <c r="C12" s="76">
        <v>1.6960000000000002</v>
      </c>
      <c r="D12" s="76">
        <v>224</v>
      </c>
      <c r="E12" s="76">
        <v>238.4</v>
      </c>
      <c r="F12" s="76">
        <v>33.9</v>
      </c>
      <c r="G12" s="76">
        <v>0</v>
      </c>
      <c r="H12" s="76">
        <v>63.6</v>
      </c>
      <c r="I12" s="76">
        <v>71.2</v>
      </c>
      <c r="J12" s="76">
        <v>117.2</v>
      </c>
      <c r="K12" s="76">
        <v>18.600000000000001</v>
      </c>
      <c r="L12" s="76">
        <v>0</v>
      </c>
      <c r="M12" s="76">
        <v>52.800000000000004</v>
      </c>
      <c r="N12" s="76">
        <v>0</v>
      </c>
      <c r="O12" s="76">
        <v>104.8</v>
      </c>
      <c r="P12" s="76">
        <v>0</v>
      </c>
      <c r="Q12" s="76">
        <v>3709.2000000000003</v>
      </c>
      <c r="R12" s="76">
        <v>415.8</v>
      </c>
      <c r="S12" s="76">
        <v>0</v>
      </c>
      <c r="T12" s="76">
        <v>257.39999999999998</v>
      </c>
      <c r="U12" s="76">
        <v>0</v>
      </c>
      <c r="V12" s="76">
        <v>7121.4000000000005</v>
      </c>
      <c r="W12" s="76">
        <v>0</v>
      </c>
      <c r="X12" s="76">
        <v>0</v>
      </c>
      <c r="Y12" s="76">
        <v>4118.3999999999996</v>
      </c>
      <c r="Z12" s="76">
        <v>0</v>
      </c>
      <c r="AA12" s="76">
        <v>3676.2000000000003</v>
      </c>
      <c r="AB12" s="76">
        <v>0</v>
      </c>
      <c r="AC12" s="76">
        <v>0</v>
      </c>
      <c r="AD12" s="76">
        <v>170.8</v>
      </c>
      <c r="AE12" s="77">
        <v>0</v>
      </c>
    </row>
    <row r="13" spans="1:53" x14ac:dyDescent="0.2">
      <c r="A13" s="75" t="s">
        <v>9</v>
      </c>
      <c r="B13" s="76">
        <v>0.76800000000000002</v>
      </c>
      <c r="C13" s="76">
        <v>1.6640000000000001</v>
      </c>
      <c r="D13" s="76">
        <v>284.8</v>
      </c>
      <c r="E13" s="76">
        <v>280</v>
      </c>
      <c r="F13" s="76">
        <v>44.7</v>
      </c>
      <c r="G13" s="76">
        <v>0</v>
      </c>
      <c r="H13" s="76">
        <v>79.2</v>
      </c>
      <c r="I13" s="76">
        <v>78.8</v>
      </c>
      <c r="J13" s="76">
        <v>148</v>
      </c>
      <c r="K13" s="76">
        <v>25</v>
      </c>
      <c r="L13" s="76">
        <v>0</v>
      </c>
      <c r="M13" s="76">
        <v>66</v>
      </c>
      <c r="N13" s="76">
        <v>0</v>
      </c>
      <c r="O13" s="76">
        <v>122</v>
      </c>
      <c r="P13" s="76">
        <v>0</v>
      </c>
      <c r="Q13" s="76">
        <v>4501.2</v>
      </c>
      <c r="R13" s="76">
        <v>508.2</v>
      </c>
      <c r="S13" s="76">
        <v>0</v>
      </c>
      <c r="T13" s="76">
        <v>297</v>
      </c>
      <c r="U13" s="76">
        <v>0</v>
      </c>
      <c r="V13" s="76">
        <v>8718.6</v>
      </c>
      <c r="W13" s="76">
        <v>0</v>
      </c>
      <c r="X13" s="76">
        <v>0</v>
      </c>
      <c r="Y13" s="76">
        <v>5009.4000000000005</v>
      </c>
      <c r="Z13" s="76">
        <v>0</v>
      </c>
      <c r="AA13" s="76">
        <v>4514.4000000000005</v>
      </c>
      <c r="AB13" s="76">
        <v>0</v>
      </c>
      <c r="AC13" s="76">
        <v>1.4000000000000001</v>
      </c>
      <c r="AD13" s="76">
        <v>210</v>
      </c>
      <c r="AE13" s="77">
        <v>0</v>
      </c>
    </row>
    <row r="14" spans="1:53" x14ac:dyDescent="0.2">
      <c r="A14" s="75" t="s">
        <v>10</v>
      </c>
      <c r="B14" s="76">
        <v>0.76800000000000002</v>
      </c>
      <c r="C14" s="76">
        <v>1.6960000000000002</v>
      </c>
      <c r="D14" s="76">
        <v>366.40000000000003</v>
      </c>
      <c r="E14" s="76">
        <v>310.40000000000003</v>
      </c>
      <c r="F14" s="76">
        <v>55.800000000000004</v>
      </c>
      <c r="G14" s="76">
        <v>0</v>
      </c>
      <c r="H14" s="76">
        <v>92.7</v>
      </c>
      <c r="I14" s="76">
        <v>82</v>
      </c>
      <c r="J14" s="76">
        <v>195.20000000000002</v>
      </c>
      <c r="K14" s="76">
        <v>32.6</v>
      </c>
      <c r="L14" s="76">
        <v>0</v>
      </c>
      <c r="M14" s="76">
        <v>82.8</v>
      </c>
      <c r="N14" s="76">
        <v>0</v>
      </c>
      <c r="O14" s="76">
        <v>138</v>
      </c>
      <c r="P14" s="76">
        <v>0</v>
      </c>
      <c r="Q14" s="76">
        <v>5992.8</v>
      </c>
      <c r="R14" s="76">
        <v>646.80000000000007</v>
      </c>
      <c r="S14" s="76">
        <v>0</v>
      </c>
      <c r="T14" s="76">
        <v>330</v>
      </c>
      <c r="U14" s="76">
        <v>0</v>
      </c>
      <c r="V14" s="76">
        <v>11682</v>
      </c>
      <c r="W14" s="76">
        <v>0</v>
      </c>
      <c r="X14" s="76">
        <v>0</v>
      </c>
      <c r="Y14" s="76">
        <v>6639.6</v>
      </c>
      <c r="Z14" s="76">
        <v>0</v>
      </c>
      <c r="AA14" s="76">
        <v>6025.8</v>
      </c>
      <c r="AB14" s="76">
        <v>0</v>
      </c>
      <c r="AC14" s="76">
        <v>1.4000000000000001</v>
      </c>
      <c r="AD14" s="76">
        <v>261.8</v>
      </c>
      <c r="AE14" s="77">
        <v>0</v>
      </c>
    </row>
    <row r="15" spans="1:53" x14ac:dyDescent="0.2">
      <c r="A15" s="75" t="s">
        <v>11</v>
      </c>
      <c r="B15" s="76">
        <v>0.83200000000000007</v>
      </c>
      <c r="C15" s="76">
        <v>1.6640000000000001</v>
      </c>
      <c r="D15" s="76">
        <v>395.2</v>
      </c>
      <c r="E15" s="76">
        <v>328</v>
      </c>
      <c r="F15" s="76">
        <v>62.4</v>
      </c>
      <c r="G15" s="76">
        <v>0</v>
      </c>
      <c r="H15" s="76">
        <v>99</v>
      </c>
      <c r="I15" s="76">
        <v>83.2</v>
      </c>
      <c r="J15" s="76">
        <v>224.8</v>
      </c>
      <c r="K15" s="76">
        <v>30.2</v>
      </c>
      <c r="L15" s="76">
        <v>0</v>
      </c>
      <c r="M15" s="76">
        <v>78.400000000000006</v>
      </c>
      <c r="N15" s="76">
        <v>0</v>
      </c>
      <c r="O15" s="76">
        <v>146.4</v>
      </c>
      <c r="P15" s="76">
        <v>0</v>
      </c>
      <c r="Q15" s="76">
        <v>7147.8</v>
      </c>
      <c r="R15" s="76">
        <v>712.80000000000007</v>
      </c>
      <c r="S15" s="76">
        <v>0</v>
      </c>
      <c r="T15" s="76">
        <v>349.8</v>
      </c>
      <c r="U15" s="76">
        <v>0</v>
      </c>
      <c r="V15" s="76">
        <v>13906.2</v>
      </c>
      <c r="W15" s="76">
        <v>0</v>
      </c>
      <c r="X15" s="76">
        <v>0</v>
      </c>
      <c r="Y15" s="76">
        <v>7854</v>
      </c>
      <c r="Z15" s="76">
        <v>0</v>
      </c>
      <c r="AA15" s="76">
        <v>7114.8</v>
      </c>
      <c r="AB15" s="76">
        <v>0</v>
      </c>
      <c r="AC15" s="76">
        <v>0</v>
      </c>
      <c r="AD15" s="76">
        <v>299.60000000000002</v>
      </c>
      <c r="AE15" s="77">
        <v>0</v>
      </c>
    </row>
    <row r="16" spans="1:53" x14ac:dyDescent="0.2">
      <c r="A16" s="75" t="s">
        <v>12</v>
      </c>
      <c r="B16" s="76">
        <v>0.73599999999999999</v>
      </c>
      <c r="C16" s="76">
        <v>1.6960000000000002</v>
      </c>
      <c r="D16" s="76">
        <v>404.8</v>
      </c>
      <c r="E16" s="76">
        <v>329.6</v>
      </c>
      <c r="F16" s="76">
        <v>64.2</v>
      </c>
      <c r="G16" s="76">
        <v>0</v>
      </c>
      <c r="H16" s="76">
        <v>104.10000000000001</v>
      </c>
      <c r="I16" s="76">
        <v>82.4</v>
      </c>
      <c r="J16" s="76">
        <v>235.20000000000002</v>
      </c>
      <c r="K16" s="76">
        <v>29.400000000000002</v>
      </c>
      <c r="L16" s="76">
        <v>0</v>
      </c>
      <c r="M16" s="76">
        <v>75.600000000000009</v>
      </c>
      <c r="N16" s="76">
        <v>0</v>
      </c>
      <c r="O16" s="76">
        <v>144.80000000000001</v>
      </c>
      <c r="P16" s="76">
        <v>0</v>
      </c>
      <c r="Q16" s="76">
        <v>6910.2</v>
      </c>
      <c r="R16" s="76">
        <v>726</v>
      </c>
      <c r="S16" s="76">
        <v>0</v>
      </c>
      <c r="T16" s="76">
        <v>349.8</v>
      </c>
      <c r="U16" s="76">
        <v>0</v>
      </c>
      <c r="V16" s="76">
        <v>13457.4</v>
      </c>
      <c r="W16" s="76">
        <v>0</v>
      </c>
      <c r="X16" s="76">
        <v>0</v>
      </c>
      <c r="Y16" s="76">
        <v>7642.8</v>
      </c>
      <c r="Z16" s="76">
        <v>0</v>
      </c>
      <c r="AA16" s="76">
        <v>6903.6</v>
      </c>
      <c r="AB16" s="76">
        <v>0</v>
      </c>
      <c r="AC16" s="76">
        <v>1.4000000000000001</v>
      </c>
      <c r="AD16" s="76">
        <v>303.8</v>
      </c>
      <c r="AE16" s="77">
        <v>0</v>
      </c>
    </row>
    <row r="17" spans="1:31" x14ac:dyDescent="0.2">
      <c r="A17" s="75" t="s">
        <v>13</v>
      </c>
      <c r="B17" s="76">
        <v>0.96</v>
      </c>
      <c r="C17" s="76">
        <v>1.6640000000000001</v>
      </c>
      <c r="D17" s="76">
        <v>393.6</v>
      </c>
      <c r="E17" s="76">
        <v>321.60000000000002</v>
      </c>
      <c r="F17" s="76">
        <v>61.800000000000004</v>
      </c>
      <c r="G17" s="76">
        <v>0</v>
      </c>
      <c r="H17" s="76">
        <v>104.10000000000001</v>
      </c>
      <c r="I17" s="76">
        <v>79.2</v>
      </c>
      <c r="J17" s="76">
        <v>231.20000000000002</v>
      </c>
      <c r="K17" s="76">
        <v>29.2</v>
      </c>
      <c r="L17" s="76">
        <v>0</v>
      </c>
      <c r="M17" s="76">
        <v>72</v>
      </c>
      <c r="N17" s="76">
        <v>0</v>
      </c>
      <c r="O17" s="76">
        <v>141.20000000000002</v>
      </c>
      <c r="P17" s="76">
        <v>0</v>
      </c>
      <c r="Q17" s="76">
        <v>6804.6</v>
      </c>
      <c r="R17" s="76">
        <v>706.2</v>
      </c>
      <c r="S17" s="76">
        <v>0</v>
      </c>
      <c r="T17" s="76">
        <v>343.2</v>
      </c>
      <c r="U17" s="76">
        <v>0</v>
      </c>
      <c r="V17" s="76">
        <v>13219.800000000001</v>
      </c>
      <c r="W17" s="76">
        <v>0</v>
      </c>
      <c r="X17" s="76">
        <v>0</v>
      </c>
      <c r="Y17" s="76">
        <v>7504.2</v>
      </c>
      <c r="Z17" s="76">
        <v>0</v>
      </c>
      <c r="AA17" s="76">
        <v>6758.4000000000005</v>
      </c>
      <c r="AB17" s="76">
        <v>0</v>
      </c>
      <c r="AC17" s="76">
        <v>1.4000000000000001</v>
      </c>
      <c r="AD17" s="76">
        <v>291.2</v>
      </c>
      <c r="AE17" s="77">
        <v>0</v>
      </c>
    </row>
    <row r="18" spans="1:31" x14ac:dyDescent="0.2">
      <c r="A18" s="75" t="s">
        <v>14</v>
      </c>
      <c r="B18" s="76">
        <v>0.73599999999999999</v>
      </c>
      <c r="C18" s="76">
        <v>1.6320000000000001</v>
      </c>
      <c r="D18" s="76">
        <v>377.6</v>
      </c>
      <c r="E18" s="76">
        <v>320</v>
      </c>
      <c r="F18" s="76">
        <v>65.099999999999994</v>
      </c>
      <c r="G18" s="76">
        <v>0</v>
      </c>
      <c r="H18" s="76">
        <v>94.5</v>
      </c>
      <c r="I18" s="76">
        <v>80.400000000000006</v>
      </c>
      <c r="J18" s="76">
        <v>208.8</v>
      </c>
      <c r="K18" s="76">
        <v>32.799999999999997</v>
      </c>
      <c r="L18" s="76">
        <v>0</v>
      </c>
      <c r="M18" s="76">
        <v>71.600000000000009</v>
      </c>
      <c r="N18" s="76">
        <v>0</v>
      </c>
      <c r="O18" s="76">
        <v>145.6</v>
      </c>
      <c r="P18" s="76">
        <v>0</v>
      </c>
      <c r="Q18" s="76">
        <v>6270</v>
      </c>
      <c r="R18" s="76">
        <v>666.6</v>
      </c>
      <c r="S18" s="76">
        <v>0</v>
      </c>
      <c r="T18" s="76">
        <v>336.6</v>
      </c>
      <c r="U18" s="76">
        <v>0</v>
      </c>
      <c r="V18" s="76">
        <v>12130.800000000001</v>
      </c>
      <c r="W18" s="76">
        <v>0</v>
      </c>
      <c r="X18" s="76">
        <v>0</v>
      </c>
      <c r="Y18" s="76">
        <v>6936.6</v>
      </c>
      <c r="Z18" s="76">
        <v>0</v>
      </c>
      <c r="AA18" s="76">
        <v>6204</v>
      </c>
      <c r="AB18" s="76">
        <v>0</v>
      </c>
      <c r="AC18" s="76">
        <v>1.4000000000000001</v>
      </c>
      <c r="AD18" s="76">
        <v>273</v>
      </c>
      <c r="AE18" s="77">
        <v>0</v>
      </c>
    </row>
    <row r="19" spans="1:31" x14ac:dyDescent="0.2">
      <c r="A19" s="75" t="s">
        <v>15</v>
      </c>
      <c r="B19" s="76">
        <v>0.70400000000000007</v>
      </c>
      <c r="C19" s="76">
        <v>1.6640000000000001</v>
      </c>
      <c r="D19" s="76">
        <v>377.6</v>
      </c>
      <c r="E19" s="76">
        <v>308.8</v>
      </c>
      <c r="F19" s="76">
        <v>56.4</v>
      </c>
      <c r="G19" s="76">
        <v>0</v>
      </c>
      <c r="H19" s="76">
        <v>92.100000000000009</v>
      </c>
      <c r="I19" s="76">
        <v>75.600000000000009</v>
      </c>
      <c r="J19" s="76">
        <v>212.8</v>
      </c>
      <c r="K19" s="76">
        <v>32.799999999999997</v>
      </c>
      <c r="L19" s="76">
        <v>0</v>
      </c>
      <c r="M19" s="76">
        <v>76.400000000000006</v>
      </c>
      <c r="N19" s="76">
        <v>0</v>
      </c>
      <c r="O19" s="76">
        <v>144</v>
      </c>
      <c r="P19" s="76">
        <v>0</v>
      </c>
      <c r="Q19" s="76">
        <v>6184.2</v>
      </c>
      <c r="R19" s="76">
        <v>660</v>
      </c>
      <c r="S19" s="76">
        <v>0</v>
      </c>
      <c r="T19" s="76">
        <v>330</v>
      </c>
      <c r="U19" s="76">
        <v>0</v>
      </c>
      <c r="V19" s="76">
        <v>11979</v>
      </c>
      <c r="W19" s="76">
        <v>0</v>
      </c>
      <c r="X19" s="76">
        <v>0</v>
      </c>
      <c r="Y19" s="76">
        <v>6850.8</v>
      </c>
      <c r="Z19" s="76">
        <v>0</v>
      </c>
      <c r="AA19" s="76">
        <v>6124.8</v>
      </c>
      <c r="AB19" s="76">
        <v>0</v>
      </c>
      <c r="AC19" s="76">
        <v>1.4000000000000001</v>
      </c>
      <c r="AD19" s="76">
        <v>263.2</v>
      </c>
      <c r="AE19" s="77">
        <v>0</v>
      </c>
    </row>
    <row r="20" spans="1:31" x14ac:dyDescent="0.2">
      <c r="A20" s="75" t="s">
        <v>16</v>
      </c>
      <c r="B20" s="76">
        <v>0.70400000000000007</v>
      </c>
      <c r="C20" s="76">
        <v>1.6640000000000001</v>
      </c>
      <c r="D20" s="76">
        <v>385.6</v>
      </c>
      <c r="E20" s="76">
        <v>312</v>
      </c>
      <c r="F20" s="76">
        <v>59.7</v>
      </c>
      <c r="G20" s="76">
        <v>0</v>
      </c>
      <c r="H20" s="76">
        <v>89.100000000000009</v>
      </c>
      <c r="I20" s="76">
        <v>76.400000000000006</v>
      </c>
      <c r="J20" s="76">
        <v>218.8</v>
      </c>
      <c r="K20" s="76">
        <v>33.4</v>
      </c>
      <c r="L20" s="76">
        <v>0</v>
      </c>
      <c r="M20" s="76">
        <v>73.2</v>
      </c>
      <c r="N20" s="76">
        <v>0</v>
      </c>
      <c r="O20" s="76">
        <v>147.6</v>
      </c>
      <c r="P20" s="76">
        <v>0</v>
      </c>
      <c r="Q20" s="76">
        <v>6659.4000000000005</v>
      </c>
      <c r="R20" s="76">
        <v>686.4</v>
      </c>
      <c r="S20" s="76">
        <v>0</v>
      </c>
      <c r="T20" s="76">
        <v>330</v>
      </c>
      <c r="U20" s="76">
        <v>0</v>
      </c>
      <c r="V20" s="76">
        <v>12903</v>
      </c>
      <c r="W20" s="76">
        <v>0</v>
      </c>
      <c r="X20" s="76">
        <v>0</v>
      </c>
      <c r="Y20" s="76">
        <v>7345.8</v>
      </c>
      <c r="Z20" s="76">
        <v>0</v>
      </c>
      <c r="AA20" s="76">
        <v>6573.6</v>
      </c>
      <c r="AB20" s="76">
        <v>0</v>
      </c>
      <c r="AC20" s="76">
        <v>0</v>
      </c>
      <c r="AD20" s="76">
        <v>284.2</v>
      </c>
      <c r="AE20" s="77">
        <v>0</v>
      </c>
    </row>
    <row r="21" spans="1:31" x14ac:dyDescent="0.2">
      <c r="A21" s="75" t="s">
        <v>17</v>
      </c>
      <c r="B21" s="76">
        <v>0.67200000000000004</v>
      </c>
      <c r="C21" s="76">
        <v>1.6640000000000001</v>
      </c>
      <c r="D21" s="76">
        <v>369.6</v>
      </c>
      <c r="E21" s="76">
        <v>299.2</v>
      </c>
      <c r="F21" s="76">
        <v>59.4</v>
      </c>
      <c r="G21" s="76">
        <v>0</v>
      </c>
      <c r="H21" s="76">
        <v>86.4</v>
      </c>
      <c r="I21" s="76">
        <v>72.8</v>
      </c>
      <c r="J21" s="76">
        <v>206</v>
      </c>
      <c r="K21" s="76">
        <v>33.799999999999997</v>
      </c>
      <c r="L21" s="76">
        <v>0</v>
      </c>
      <c r="M21" s="76">
        <v>70</v>
      </c>
      <c r="N21" s="76">
        <v>0</v>
      </c>
      <c r="O21" s="76">
        <v>141.20000000000002</v>
      </c>
      <c r="P21" s="76">
        <v>0</v>
      </c>
      <c r="Q21" s="76">
        <v>6124.8</v>
      </c>
      <c r="R21" s="76">
        <v>679.80000000000007</v>
      </c>
      <c r="S21" s="76">
        <v>0</v>
      </c>
      <c r="T21" s="76">
        <v>316.8</v>
      </c>
      <c r="U21" s="76">
        <v>0</v>
      </c>
      <c r="V21" s="76">
        <v>11860.2</v>
      </c>
      <c r="W21" s="76">
        <v>0</v>
      </c>
      <c r="X21" s="76">
        <v>0</v>
      </c>
      <c r="Y21" s="76">
        <v>6804.6</v>
      </c>
      <c r="Z21" s="76">
        <v>0</v>
      </c>
      <c r="AA21" s="76">
        <v>6065.4000000000005</v>
      </c>
      <c r="AB21" s="76">
        <v>0</v>
      </c>
      <c r="AC21" s="76">
        <v>1.4000000000000001</v>
      </c>
      <c r="AD21" s="76">
        <v>295.40000000000003</v>
      </c>
      <c r="AE21" s="77">
        <v>0</v>
      </c>
    </row>
    <row r="22" spans="1:31" x14ac:dyDescent="0.2">
      <c r="A22" s="75" t="s">
        <v>18</v>
      </c>
      <c r="B22" s="76">
        <v>0.70400000000000007</v>
      </c>
      <c r="C22" s="76">
        <v>1.6320000000000001</v>
      </c>
      <c r="D22" s="76">
        <v>376</v>
      </c>
      <c r="E22" s="76">
        <v>302.40000000000003</v>
      </c>
      <c r="F22" s="76">
        <v>58.5</v>
      </c>
      <c r="G22" s="76">
        <v>0</v>
      </c>
      <c r="H22" s="76">
        <v>83.100000000000009</v>
      </c>
      <c r="I22" s="76">
        <v>72.400000000000006</v>
      </c>
      <c r="J22" s="76">
        <v>208.4</v>
      </c>
      <c r="K22" s="76">
        <v>32</v>
      </c>
      <c r="L22" s="76">
        <v>0</v>
      </c>
      <c r="M22" s="76">
        <v>78.400000000000006</v>
      </c>
      <c r="N22" s="76">
        <v>0</v>
      </c>
      <c r="O22" s="76">
        <v>149.6</v>
      </c>
      <c r="P22" s="76">
        <v>0</v>
      </c>
      <c r="Q22" s="76">
        <v>5775</v>
      </c>
      <c r="R22" s="76">
        <v>679.80000000000007</v>
      </c>
      <c r="S22" s="76">
        <v>0</v>
      </c>
      <c r="T22" s="76">
        <v>323.40000000000003</v>
      </c>
      <c r="U22" s="76">
        <v>0</v>
      </c>
      <c r="V22" s="76">
        <v>11239.800000000001</v>
      </c>
      <c r="W22" s="76">
        <v>0</v>
      </c>
      <c r="X22" s="76">
        <v>0</v>
      </c>
      <c r="Y22" s="76">
        <v>6448.2</v>
      </c>
      <c r="Z22" s="76">
        <v>0</v>
      </c>
      <c r="AA22" s="76">
        <v>5794.8</v>
      </c>
      <c r="AB22" s="76">
        <v>0</v>
      </c>
      <c r="AC22" s="76">
        <v>1.4000000000000001</v>
      </c>
      <c r="AD22" s="76">
        <v>281.40000000000003</v>
      </c>
      <c r="AE22" s="77">
        <v>0</v>
      </c>
    </row>
    <row r="23" spans="1:31" x14ac:dyDescent="0.2">
      <c r="A23" s="75" t="s">
        <v>19</v>
      </c>
      <c r="B23" s="76">
        <v>0.73599999999999999</v>
      </c>
      <c r="C23" s="76">
        <v>1.6640000000000001</v>
      </c>
      <c r="D23" s="76">
        <v>385.6</v>
      </c>
      <c r="E23" s="76">
        <v>305.60000000000002</v>
      </c>
      <c r="F23" s="76">
        <v>61.2</v>
      </c>
      <c r="G23" s="76">
        <v>0</v>
      </c>
      <c r="H23" s="76">
        <v>84.9</v>
      </c>
      <c r="I23" s="76">
        <v>77.2</v>
      </c>
      <c r="J23" s="76">
        <v>218.8</v>
      </c>
      <c r="K23" s="76">
        <v>29</v>
      </c>
      <c r="L23" s="76">
        <v>0</v>
      </c>
      <c r="M23" s="76">
        <v>76.400000000000006</v>
      </c>
      <c r="N23" s="76">
        <v>0</v>
      </c>
      <c r="O23" s="76">
        <v>144.80000000000001</v>
      </c>
      <c r="P23" s="76">
        <v>0</v>
      </c>
      <c r="Q23" s="76">
        <v>5636.4000000000005</v>
      </c>
      <c r="R23" s="76">
        <v>679.80000000000007</v>
      </c>
      <c r="S23" s="76">
        <v>0</v>
      </c>
      <c r="T23" s="76">
        <v>323.40000000000003</v>
      </c>
      <c r="U23" s="76">
        <v>0</v>
      </c>
      <c r="V23" s="76">
        <v>11035.2</v>
      </c>
      <c r="W23" s="76">
        <v>0</v>
      </c>
      <c r="X23" s="76">
        <v>0</v>
      </c>
      <c r="Y23" s="76">
        <v>6322.8</v>
      </c>
      <c r="Z23" s="76">
        <v>0</v>
      </c>
      <c r="AA23" s="76">
        <v>5722.2</v>
      </c>
      <c r="AB23" s="76">
        <v>0</v>
      </c>
      <c r="AC23" s="76">
        <v>1.4000000000000001</v>
      </c>
      <c r="AD23" s="76">
        <v>274.40000000000003</v>
      </c>
      <c r="AE23" s="77">
        <v>0</v>
      </c>
    </row>
    <row r="24" spans="1:31" x14ac:dyDescent="0.2">
      <c r="A24" s="75" t="s">
        <v>20</v>
      </c>
      <c r="B24" s="76">
        <v>0.70400000000000007</v>
      </c>
      <c r="C24" s="76">
        <v>1.6640000000000001</v>
      </c>
      <c r="D24" s="76">
        <v>396.8</v>
      </c>
      <c r="E24" s="76">
        <v>332.8</v>
      </c>
      <c r="F24" s="76">
        <v>63.300000000000004</v>
      </c>
      <c r="G24" s="76">
        <v>0</v>
      </c>
      <c r="H24" s="76">
        <v>89.7</v>
      </c>
      <c r="I24" s="76">
        <v>80</v>
      </c>
      <c r="J24" s="76">
        <v>214.8</v>
      </c>
      <c r="K24" s="76">
        <v>32.4</v>
      </c>
      <c r="L24" s="76">
        <v>0</v>
      </c>
      <c r="M24" s="76">
        <v>87.2</v>
      </c>
      <c r="N24" s="76">
        <v>0</v>
      </c>
      <c r="O24" s="76">
        <v>164.4</v>
      </c>
      <c r="P24" s="76">
        <v>0</v>
      </c>
      <c r="Q24" s="76">
        <v>5115</v>
      </c>
      <c r="R24" s="76">
        <v>693</v>
      </c>
      <c r="S24" s="76">
        <v>0</v>
      </c>
      <c r="T24" s="76">
        <v>356.40000000000003</v>
      </c>
      <c r="U24" s="76">
        <v>0</v>
      </c>
      <c r="V24" s="76">
        <v>9900</v>
      </c>
      <c r="W24" s="76">
        <v>0</v>
      </c>
      <c r="X24" s="76">
        <v>0</v>
      </c>
      <c r="Y24" s="76">
        <v>5801.4000000000005</v>
      </c>
      <c r="Z24" s="76">
        <v>0</v>
      </c>
      <c r="AA24" s="76">
        <v>5141.4000000000005</v>
      </c>
      <c r="AB24" s="76">
        <v>0</v>
      </c>
      <c r="AC24" s="76">
        <v>1.4000000000000001</v>
      </c>
      <c r="AD24" s="76">
        <v>278.60000000000002</v>
      </c>
      <c r="AE24" s="77">
        <v>0</v>
      </c>
    </row>
    <row r="25" spans="1:31" x14ac:dyDescent="0.2">
      <c r="A25" s="75" t="s">
        <v>21</v>
      </c>
      <c r="B25" s="76">
        <v>0.70400000000000007</v>
      </c>
      <c r="C25" s="76">
        <v>1.6640000000000001</v>
      </c>
      <c r="D25" s="76">
        <v>424</v>
      </c>
      <c r="E25" s="76">
        <v>342.40000000000003</v>
      </c>
      <c r="F25" s="76">
        <v>64.2</v>
      </c>
      <c r="G25" s="76">
        <v>0</v>
      </c>
      <c r="H25" s="76">
        <v>90</v>
      </c>
      <c r="I25" s="76">
        <v>86.4</v>
      </c>
      <c r="J25" s="76">
        <v>236.4</v>
      </c>
      <c r="K25" s="76">
        <v>33</v>
      </c>
      <c r="L25" s="76">
        <v>0</v>
      </c>
      <c r="M25" s="76">
        <v>90.8</v>
      </c>
      <c r="N25" s="76">
        <v>0</v>
      </c>
      <c r="O25" s="76">
        <v>168.4</v>
      </c>
      <c r="P25" s="76">
        <v>0</v>
      </c>
      <c r="Q25" s="76">
        <v>5557.2</v>
      </c>
      <c r="R25" s="76">
        <v>752.4</v>
      </c>
      <c r="S25" s="76">
        <v>0</v>
      </c>
      <c r="T25" s="76">
        <v>356.40000000000003</v>
      </c>
      <c r="U25" s="76">
        <v>0</v>
      </c>
      <c r="V25" s="76">
        <v>10797.6</v>
      </c>
      <c r="W25" s="76">
        <v>0</v>
      </c>
      <c r="X25" s="76">
        <v>0</v>
      </c>
      <c r="Y25" s="76">
        <v>6316.2</v>
      </c>
      <c r="Z25" s="76">
        <v>0</v>
      </c>
      <c r="AA25" s="76">
        <v>5603.4000000000005</v>
      </c>
      <c r="AB25" s="76">
        <v>0</v>
      </c>
      <c r="AC25" s="76">
        <v>0</v>
      </c>
      <c r="AD25" s="76">
        <v>312.2</v>
      </c>
      <c r="AE25" s="77">
        <v>0</v>
      </c>
    </row>
    <row r="26" spans="1:31" x14ac:dyDescent="0.2">
      <c r="A26" s="75" t="s">
        <v>22</v>
      </c>
      <c r="B26" s="76">
        <v>0.70400000000000007</v>
      </c>
      <c r="C26" s="76">
        <v>1.6640000000000001</v>
      </c>
      <c r="D26" s="76">
        <v>451.2</v>
      </c>
      <c r="E26" s="76">
        <v>334.40000000000003</v>
      </c>
      <c r="F26" s="76">
        <v>69</v>
      </c>
      <c r="G26" s="76">
        <v>0</v>
      </c>
      <c r="H26" s="76">
        <v>89.4</v>
      </c>
      <c r="I26" s="76">
        <v>84</v>
      </c>
      <c r="J26" s="76">
        <v>248</v>
      </c>
      <c r="K26" s="76">
        <v>38.800000000000004</v>
      </c>
      <c r="L26" s="76">
        <v>0</v>
      </c>
      <c r="M26" s="76">
        <v>96</v>
      </c>
      <c r="N26" s="76">
        <v>0</v>
      </c>
      <c r="O26" s="76">
        <v>163.20000000000002</v>
      </c>
      <c r="P26" s="76">
        <v>0</v>
      </c>
      <c r="Q26" s="76">
        <v>5570.4000000000005</v>
      </c>
      <c r="R26" s="76">
        <v>792</v>
      </c>
      <c r="S26" s="76">
        <v>0</v>
      </c>
      <c r="T26" s="76">
        <v>356.40000000000003</v>
      </c>
      <c r="U26" s="76">
        <v>0</v>
      </c>
      <c r="V26" s="76">
        <v>10890</v>
      </c>
      <c r="W26" s="76">
        <v>0</v>
      </c>
      <c r="X26" s="76">
        <v>0</v>
      </c>
      <c r="Y26" s="76">
        <v>6362.4000000000005</v>
      </c>
      <c r="Z26" s="76">
        <v>0</v>
      </c>
      <c r="AA26" s="76">
        <v>5682.6</v>
      </c>
      <c r="AB26" s="76">
        <v>0</v>
      </c>
      <c r="AC26" s="76">
        <v>1.4000000000000001</v>
      </c>
      <c r="AD26" s="76">
        <v>324.8</v>
      </c>
      <c r="AE26" s="77">
        <v>0</v>
      </c>
    </row>
    <row r="27" spans="1:31" x14ac:dyDescent="0.2">
      <c r="A27" s="75" t="s">
        <v>23</v>
      </c>
      <c r="B27" s="76">
        <v>0.70400000000000007</v>
      </c>
      <c r="C27" s="76">
        <v>1.6320000000000001</v>
      </c>
      <c r="D27" s="76">
        <v>457.6</v>
      </c>
      <c r="E27" s="76">
        <v>336</v>
      </c>
      <c r="F27" s="76">
        <v>68.400000000000006</v>
      </c>
      <c r="G27" s="76">
        <v>0</v>
      </c>
      <c r="H27" s="76">
        <v>97.2</v>
      </c>
      <c r="I27" s="76">
        <v>73.600000000000009</v>
      </c>
      <c r="J27" s="76">
        <v>255.6</v>
      </c>
      <c r="K27" s="76">
        <v>39.6</v>
      </c>
      <c r="L27" s="76">
        <v>0</v>
      </c>
      <c r="M27" s="76">
        <v>95.2</v>
      </c>
      <c r="N27" s="76">
        <v>0</v>
      </c>
      <c r="O27" s="76">
        <v>168.4</v>
      </c>
      <c r="P27" s="76">
        <v>0</v>
      </c>
      <c r="Q27" s="76">
        <v>6329.4000000000005</v>
      </c>
      <c r="R27" s="76">
        <v>805.2</v>
      </c>
      <c r="S27" s="76">
        <v>0</v>
      </c>
      <c r="T27" s="76">
        <v>356.40000000000003</v>
      </c>
      <c r="U27" s="76">
        <v>0</v>
      </c>
      <c r="V27" s="76">
        <v>12421.2</v>
      </c>
      <c r="W27" s="76">
        <v>0</v>
      </c>
      <c r="X27" s="76">
        <v>0</v>
      </c>
      <c r="Y27" s="76">
        <v>7134.6</v>
      </c>
      <c r="Z27" s="76">
        <v>0</v>
      </c>
      <c r="AA27" s="76">
        <v>6448.2</v>
      </c>
      <c r="AB27" s="76">
        <v>0</v>
      </c>
      <c r="AC27" s="76">
        <v>1.4000000000000001</v>
      </c>
      <c r="AD27" s="76">
        <v>327.60000000000002</v>
      </c>
      <c r="AE27" s="77">
        <v>0</v>
      </c>
    </row>
    <row r="28" spans="1:31" x14ac:dyDescent="0.2">
      <c r="A28" s="75" t="s">
        <v>24</v>
      </c>
      <c r="B28" s="76">
        <v>0.70400000000000007</v>
      </c>
      <c r="C28" s="76">
        <v>1.6640000000000001</v>
      </c>
      <c r="D28" s="76">
        <v>441.6</v>
      </c>
      <c r="E28" s="76">
        <v>321.60000000000002</v>
      </c>
      <c r="F28" s="76">
        <v>69</v>
      </c>
      <c r="G28" s="76">
        <v>0</v>
      </c>
      <c r="H28" s="76">
        <v>88.8</v>
      </c>
      <c r="I28" s="76">
        <v>66</v>
      </c>
      <c r="J28" s="76">
        <v>242.4</v>
      </c>
      <c r="K28" s="76">
        <v>35.4</v>
      </c>
      <c r="L28" s="76">
        <v>0</v>
      </c>
      <c r="M28" s="76">
        <v>94.8</v>
      </c>
      <c r="N28" s="76">
        <v>0</v>
      </c>
      <c r="O28" s="76">
        <v>168</v>
      </c>
      <c r="P28" s="76">
        <v>0</v>
      </c>
      <c r="Q28" s="76">
        <v>6131.4000000000005</v>
      </c>
      <c r="R28" s="76">
        <v>759</v>
      </c>
      <c r="S28" s="76">
        <v>0</v>
      </c>
      <c r="T28" s="76">
        <v>343.2</v>
      </c>
      <c r="U28" s="76">
        <v>0</v>
      </c>
      <c r="V28" s="76">
        <v>12038.4</v>
      </c>
      <c r="W28" s="76">
        <v>0</v>
      </c>
      <c r="X28" s="76">
        <v>0</v>
      </c>
      <c r="Y28" s="76">
        <v>6890.4000000000005</v>
      </c>
      <c r="Z28" s="76">
        <v>0</v>
      </c>
      <c r="AA28" s="76">
        <v>6256.8</v>
      </c>
      <c r="AB28" s="76">
        <v>0</v>
      </c>
      <c r="AC28" s="76">
        <v>1.4000000000000001</v>
      </c>
      <c r="AD28" s="76">
        <v>301</v>
      </c>
      <c r="AE28" s="77">
        <v>0</v>
      </c>
    </row>
    <row r="29" spans="1:31" x14ac:dyDescent="0.2">
      <c r="A29" s="75" t="s">
        <v>25</v>
      </c>
      <c r="B29" s="76">
        <v>0.73599999999999999</v>
      </c>
      <c r="C29" s="76">
        <v>1.6640000000000001</v>
      </c>
      <c r="D29" s="76">
        <v>382.40000000000003</v>
      </c>
      <c r="E29" s="76">
        <v>294.40000000000003</v>
      </c>
      <c r="F29" s="76">
        <v>66.599999999999994</v>
      </c>
      <c r="G29" s="76">
        <v>0</v>
      </c>
      <c r="H29" s="76">
        <v>87</v>
      </c>
      <c r="I29" s="76">
        <v>62</v>
      </c>
      <c r="J29" s="76">
        <v>202.8</v>
      </c>
      <c r="K29" s="76">
        <v>32.6</v>
      </c>
      <c r="L29" s="76">
        <v>0</v>
      </c>
      <c r="M29" s="76">
        <v>81.600000000000009</v>
      </c>
      <c r="N29" s="76">
        <v>0</v>
      </c>
      <c r="O29" s="76">
        <v>146.4</v>
      </c>
      <c r="P29" s="76">
        <v>0</v>
      </c>
      <c r="Q29" s="76">
        <v>5379</v>
      </c>
      <c r="R29" s="76">
        <v>660</v>
      </c>
      <c r="S29" s="76">
        <v>0</v>
      </c>
      <c r="T29" s="76">
        <v>310.2</v>
      </c>
      <c r="U29" s="76">
        <v>0</v>
      </c>
      <c r="V29" s="76">
        <v>10421.4</v>
      </c>
      <c r="W29" s="76">
        <v>0</v>
      </c>
      <c r="X29" s="76">
        <v>0</v>
      </c>
      <c r="Y29" s="76">
        <v>6039</v>
      </c>
      <c r="Z29" s="76">
        <v>0</v>
      </c>
      <c r="AA29" s="76">
        <v>5359.2</v>
      </c>
      <c r="AB29" s="76">
        <v>0</v>
      </c>
      <c r="AC29" s="76">
        <v>0</v>
      </c>
      <c r="AD29" s="76">
        <v>257.60000000000002</v>
      </c>
      <c r="AE29" s="77">
        <v>0</v>
      </c>
    </row>
    <row r="30" spans="1:31" ht="13.5" thickBot="1" x14ac:dyDescent="0.25">
      <c r="A30" s="78" t="s">
        <v>26</v>
      </c>
      <c r="B30" s="79">
        <v>0.70400000000000007</v>
      </c>
      <c r="C30" s="79">
        <v>1.6320000000000001</v>
      </c>
      <c r="D30" s="79">
        <v>329.6</v>
      </c>
      <c r="E30" s="79">
        <v>257.60000000000002</v>
      </c>
      <c r="F30" s="79">
        <v>58.800000000000004</v>
      </c>
      <c r="G30" s="79">
        <v>0</v>
      </c>
      <c r="H30" s="79">
        <v>76.2</v>
      </c>
      <c r="I30" s="79">
        <v>56</v>
      </c>
      <c r="J30" s="79">
        <v>170</v>
      </c>
      <c r="K30" s="79">
        <v>29.2</v>
      </c>
      <c r="L30" s="79">
        <v>0</v>
      </c>
      <c r="M30" s="79">
        <v>70</v>
      </c>
      <c r="N30" s="79">
        <v>0</v>
      </c>
      <c r="O30" s="79">
        <v>125.60000000000001</v>
      </c>
      <c r="P30" s="79">
        <v>0</v>
      </c>
      <c r="Q30" s="79">
        <v>4461.6000000000004</v>
      </c>
      <c r="R30" s="79">
        <v>561</v>
      </c>
      <c r="S30" s="79">
        <v>0</v>
      </c>
      <c r="T30" s="79">
        <v>277.2</v>
      </c>
      <c r="U30" s="79">
        <v>0</v>
      </c>
      <c r="V30" s="79">
        <v>8593.2000000000007</v>
      </c>
      <c r="W30" s="79">
        <v>0</v>
      </c>
      <c r="X30" s="79">
        <v>0</v>
      </c>
      <c r="Y30" s="79">
        <v>5022.6000000000004</v>
      </c>
      <c r="Z30" s="79">
        <v>0</v>
      </c>
      <c r="AA30" s="79">
        <v>4415.4000000000005</v>
      </c>
      <c r="AB30" s="79">
        <v>0</v>
      </c>
      <c r="AC30" s="79">
        <v>1.4000000000000001</v>
      </c>
      <c r="AD30" s="79">
        <v>217</v>
      </c>
      <c r="AE30" s="80">
        <v>0</v>
      </c>
    </row>
    <row r="31" spans="1:31" s="55" customFormat="1" hidden="1" x14ac:dyDescent="0.2">
      <c r="A31" s="46" t="s">
        <v>2</v>
      </c>
      <c r="B31" s="55">
        <f t="shared" ref="B31:AE31" si="0">SUM(B7:B30)</f>
        <v>18.656000000000009</v>
      </c>
      <c r="C31" s="55">
        <f t="shared" si="0"/>
        <v>39.936000000000014</v>
      </c>
      <c r="D31" s="55">
        <f t="shared" si="0"/>
        <v>8331.2000000000007</v>
      </c>
      <c r="E31" s="55">
        <f t="shared" si="0"/>
        <v>6870.4</v>
      </c>
      <c r="F31" s="55">
        <f t="shared" si="0"/>
        <v>1318.2</v>
      </c>
      <c r="G31" s="55">
        <f t="shared" si="0"/>
        <v>0</v>
      </c>
      <c r="H31" s="55">
        <f t="shared" si="0"/>
        <v>1995.3000000000002</v>
      </c>
      <c r="I31" s="55">
        <f t="shared" si="0"/>
        <v>1677.2</v>
      </c>
      <c r="J31" s="55">
        <f t="shared" si="0"/>
        <v>4582.4000000000005</v>
      </c>
      <c r="K31" s="55">
        <f t="shared" si="0"/>
        <v>697.4</v>
      </c>
      <c r="L31" s="55">
        <f t="shared" si="0"/>
        <v>0</v>
      </c>
      <c r="M31" s="55">
        <f t="shared" si="0"/>
        <v>1733.2</v>
      </c>
      <c r="N31" s="55">
        <f t="shared" si="0"/>
        <v>0</v>
      </c>
      <c r="O31" s="55">
        <f t="shared" si="0"/>
        <v>3231.2</v>
      </c>
      <c r="P31" s="55">
        <f t="shared" si="0"/>
        <v>0</v>
      </c>
      <c r="Q31" s="55">
        <f t="shared" si="0"/>
        <v>128383.19999999997</v>
      </c>
      <c r="R31" s="55">
        <f t="shared" si="0"/>
        <v>14790.599999999999</v>
      </c>
      <c r="S31" s="55">
        <f t="shared" si="0"/>
        <v>0</v>
      </c>
      <c r="T31" s="55">
        <f t="shared" si="0"/>
        <v>7325.9999999999973</v>
      </c>
      <c r="U31" s="55">
        <f t="shared" si="0"/>
        <v>0</v>
      </c>
      <c r="V31" s="55">
        <f t="shared" si="0"/>
        <v>248866.20000000004</v>
      </c>
      <c r="W31" s="55">
        <f t="shared" si="0"/>
        <v>0</v>
      </c>
      <c r="X31" s="55">
        <f t="shared" si="0"/>
        <v>0</v>
      </c>
      <c r="Y31" s="55">
        <f t="shared" si="0"/>
        <v>143173.80000000002</v>
      </c>
      <c r="Z31" s="55">
        <f t="shared" si="0"/>
        <v>0</v>
      </c>
      <c r="AA31" s="55">
        <f t="shared" si="0"/>
        <v>127901.4</v>
      </c>
      <c r="AB31" s="55">
        <f t="shared" si="0"/>
        <v>0</v>
      </c>
      <c r="AC31" s="55">
        <f t="shared" si="0"/>
        <v>25.199999999999992</v>
      </c>
      <c r="AD31" s="55">
        <f t="shared" si="0"/>
        <v>6035.4000000000005</v>
      </c>
      <c r="AE31" s="55">
        <f t="shared" si="0"/>
        <v>0</v>
      </c>
    </row>
    <row r="36" spans="1:53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</row>
    <row r="37" spans="1:53" ht="15.75" x14ac:dyDescent="0.25">
      <c r="A37" s="84"/>
      <c r="B37" s="89" t="s">
        <v>69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</row>
    <row r="38" spans="1:53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82" t="s">
        <v>70</v>
      </c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</row>
    <row r="39" spans="1:53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3" t="s">
        <v>37</v>
      </c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</row>
    <row r="40" spans="1:53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5" t="s">
        <v>68</v>
      </c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</row>
    <row r="41" spans="1:53" x14ac:dyDescent="0.2">
      <c r="A41" s="96" t="s">
        <v>3</v>
      </c>
      <c r="B41" s="97">
        <v>0</v>
      </c>
      <c r="C41" s="97">
        <v>2.2080000000000002</v>
      </c>
      <c r="D41" s="97">
        <v>219.20000000000002</v>
      </c>
      <c r="E41" s="97">
        <v>222.4</v>
      </c>
      <c r="F41" s="97">
        <v>36.300000000000004</v>
      </c>
      <c r="G41" s="97">
        <v>0</v>
      </c>
      <c r="H41" s="97">
        <v>68.400000000000006</v>
      </c>
      <c r="I41" s="97">
        <v>66</v>
      </c>
      <c r="J41" s="97">
        <v>122</v>
      </c>
      <c r="K41" s="97">
        <v>17.400000000000002</v>
      </c>
      <c r="L41" s="97">
        <v>0</v>
      </c>
      <c r="M41" s="97">
        <v>42.800000000000004</v>
      </c>
      <c r="N41" s="97">
        <v>0</v>
      </c>
      <c r="O41" s="97">
        <v>92</v>
      </c>
      <c r="P41" s="97">
        <v>118.8</v>
      </c>
      <c r="Q41" s="97">
        <v>79.2</v>
      </c>
      <c r="R41" s="97">
        <v>330</v>
      </c>
      <c r="S41" s="97">
        <v>0</v>
      </c>
      <c r="T41" s="97">
        <v>112.2</v>
      </c>
      <c r="U41" s="97">
        <v>0</v>
      </c>
      <c r="V41" s="97">
        <v>19.8</v>
      </c>
      <c r="W41" s="97">
        <v>521.4</v>
      </c>
      <c r="X41" s="97">
        <v>6.6000000000000005</v>
      </c>
      <c r="Y41" s="97">
        <v>554.4</v>
      </c>
      <c r="Z41" s="97">
        <v>376.2</v>
      </c>
      <c r="AA41" s="97">
        <v>6.6000000000000005</v>
      </c>
      <c r="AB41" s="97">
        <v>0</v>
      </c>
      <c r="AC41" s="97">
        <v>173.6</v>
      </c>
      <c r="AD41" s="97">
        <v>70</v>
      </c>
      <c r="AE41" s="98">
        <v>0</v>
      </c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</row>
    <row r="42" spans="1:53" x14ac:dyDescent="0.2">
      <c r="A42" s="99" t="s">
        <v>4</v>
      </c>
      <c r="B42" s="100">
        <v>0</v>
      </c>
      <c r="C42" s="100">
        <v>2.1760000000000002</v>
      </c>
      <c r="D42" s="100">
        <v>212.8</v>
      </c>
      <c r="E42" s="100">
        <v>211.20000000000002</v>
      </c>
      <c r="F42" s="100">
        <v>36</v>
      </c>
      <c r="G42" s="100">
        <v>0</v>
      </c>
      <c r="H42" s="100">
        <v>63</v>
      </c>
      <c r="I42" s="100">
        <v>60.4</v>
      </c>
      <c r="J42" s="100">
        <v>118</v>
      </c>
      <c r="K42" s="100">
        <v>17.2</v>
      </c>
      <c r="L42" s="100">
        <v>0</v>
      </c>
      <c r="M42" s="100">
        <v>41.6</v>
      </c>
      <c r="N42" s="100">
        <v>0</v>
      </c>
      <c r="O42" s="100">
        <v>90</v>
      </c>
      <c r="P42" s="100">
        <v>13.200000000000001</v>
      </c>
      <c r="Q42" s="100">
        <v>475.2</v>
      </c>
      <c r="R42" s="100">
        <v>316.8</v>
      </c>
      <c r="S42" s="100">
        <v>0</v>
      </c>
      <c r="T42" s="100">
        <v>105.60000000000001</v>
      </c>
      <c r="U42" s="100">
        <v>0</v>
      </c>
      <c r="V42" s="100">
        <v>402.6</v>
      </c>
      <c r="W42" s="100">
        <v>125.4</v>
      </c>
      <c r="X42" s="100">
        <v>0</v>
      </c>
      <c r="Y42" s="100">
        <v>884.4</v>
      </c>
      <c r="Z42" s="100">
        <v>92.4</v>
      </c>
      <c r="AA42" s="100">
        <v>118.8</v>
      </c>
      <c r="AB42" s="100">
        <v>0</v>
      </c>
      <c r="AC42" s="100">
        <v>173.6</v>
      </c>
      <c r="AD42" s="100">
        <v>70</v>
      </c>
      <c r="AE42" s="101">
        <v>0</v>
      </c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</row>
    <row r="43" spans="1:53" x14ac:dyDescent="0.2">
      <c r="A43" s="99" t="s">
        <v>5</v>
      </c>
      <c r="B43" s="100">
        <v>0</v>
      </c>
      <c r="C43" s="100">
        <v>2.1760000000000002</v>
      </c>
      <c r="D43" s="100">
        <v>216</v>
      </c>
      <c r="E43" s="100">
        <v>211.20000000000002</v>
      </c>
      <c r="F43" s="100">
        <v>36.9</v>
      </c>
      <c r="G43" s="100">
        <v>0</v>
      </c>
      <c r="H43" s="100">
        <v>65.7</v>
      </c>
      <c r="I43" s="100">
        <v>64.8</v>
      </c>
      <c r="J43" s="100">
        <v>119.60000000000001</v>
      </c>
      <c r="K43" s="100">
        <v>17.400000000000002</v>
      </c>
      <c r="L43" s="100">
        <v>0</v>
      </c>
      <c r="M43" s="100">
        <v>42.4</v>
      </c>
      <c r="N43" s="100">
        <v>0</v>
      </c>
      <c r="O43" s="100">
        <v>86</v>
      </c>
      <c r="P43" s="100">
        <v>6.6000000000000005</v>
      </c>
      <c r="Q43" s="100">
        <v>580.80000000000007</v>
      </c>
      <c r="R43" s="100">
        <v>323.40000000000003</v>
      </c>
      <c r="S43" s="100">
        <v>0</v>
      </c>
      <c r="T43" s="100">
        <v>112.2</v>
      </c>
      <c r="U43" s="100">
        <v>0</v>
      </c>
      <c r="V43" s="100">
        <v>613.80000000000007</v>
      </c>
      <c r="W43" s="100">
        <v>92.4</v>
      </c>
      <c r="X43" s="100">
        <v>0</v>
      </c>
      <c r="Y43" s="100">
        <v>943.80000000000007</v>
      </c>
      <c r="Z43" s="100">
        <v>79.2</v>
      </c>
      <c r="AA43" s="100">
        <v>211.20000000000002</v>
      </c>
      <c r="AB43" s="100">
        <v>0</v>
      </c>
      <c r="AC43" s="100">
        <v>172.20000000000002</v>
      </c>
      <c r="AD43" s="100">
        <v>58.800000000000004</v>
      </c>
      <c r="AE43" s="101">
        <v>1.4000000000000001</v>
      </c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</row>
    <row r="44" spans="1:53" x14ac:dyDescent="0.2">
      <c r="A44" s="99" t="s">
        <v>6</v>
      </c>
      <c r="B44" s="100">
        <v>0</v>
      </c>
      <c r="C44" s="100">
        <v>2.2080000000000002</v>
      </c>
      <c r="D44" s="100">
        <v>204.8</v>
      </c>
      <c r="E44" s="100">
        <v>203.20000000000002</v>
      </c>
      <c r="F44" s="100">
        <v>31.5</v>
      </c>
      <c r="G44" s="100">
        <v>0</v>
      </c>
      <c r="H44" s="100">
        <v>65.400000000000006</v>
      </c>
      <c r="I44" s="100">
        <v>59.2</v>
      </c>
      <c r="J44" s="100">
        <v>115.2</v>
      </c>
      <c r="K44" s="100">
        <v>15.6</v>
      </c>
      <c r="L44" s="100">
        <v>0</v>
      </c>
      <c r="M44" s="100">
        <v>43.2</v>
      </c>
      <c r="N44" s="100">
        <v>0</v>
      </c>
      <c r="O44" s="100">
        <v>86</v>
      </c>
      <c r="P44" s="100">
        <v>59.4</v>
      </c>
      <c r="Q44" s="100">
        <v>409.2</v>
      </c>
      <c r="R44" s="100">
        <v>303.60000000000002</v>
      </c>
      <c r="S44" s="100">
        <v>0</v>
      </c>
      <c r="T44" s="100">
        <v>99</v>
      </c>
      <c r="U44" s="100">
        <v>0</v>
      </c>
      <c r="V44" s="100">
        <v>475.2</v>
      </c>
      <c r="W44" s="100">
        <v>191.4</v>
      </c>
      <c r="X44" s="100">
        <v>0</v>
      </c>
      <c r="Y44" s="100">
        <v>818.4</v>
      </c>
      <c r="Z44" s="100">
        <v>105.60000000000001</v>
      </c>
      <c r="AA44" s="100">
        <v>151.80000000000001</v>
      </c>
      <c r="AB44" s="100">
        <v>0</v>
      </c>
      <c r="AC44" s="100">
        <v>172.20000000000002</v>
      </c>
      <c r="AD44" s="100">
        <v>42</v>
      </c>
      <c r="AE44" s="101">
        <v>2.8000000000000003</v>
      </c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</row>
    <row r="45" spans="1:53" x14ac:dyDescent="0.2">
      <c r="A45" s="99" t="s">
        <v>7</v>
      </c>
      <c r="B45" s="100">
        <v>0</v>
      </c>
      <c r="C45" s="100">
        <v>2.2720000000000002</v>
      </c>
      <c r="D45" s="100">
        <v>203.20000000000002</v>
      </c>
      <c r="E45" s="100">
        <v>208</v>
      </c>
      <c r="F45" s="100">
        <v>32.700000000000003</v>
      </c>
      <c r="G45" s="100">
        <v>0</v>
      </c>
      <c r="H45" s="100">
        <v>63.9</v>
      </c>
      <c r="I45" s="100">
        <v>61.2</v>
      </c>
      <c r="J45" s="100">
        <v>113.2</v>
      </c>
      <c r="K45" s="100">
        <v>14.4</v>
      </c>
      <c r="L45" s="100">
        <v>0</v>
      </c>
      <c r="M45" s="100">
        <v>42</v>
      </c>
      <c r="N45" s="100">
        <v>0</v>
      </c>
      <c r="O45" s="100">
        <v>88</v>
      </c>
      <c r="P45" s="100">
        <v>39.6</v>
      </c>
      <c r="Q45" s="100">
        <v>455.40000000000003</v>
      </c>
      <c r="R45" s="100">
        <v>290.40000000000003</v>
      </c>
      <c r="S45" s="100">
        <v>0</v>
      </c>
      <c r="T45" s="100">
        <v>105.60000000000001</v>
      </c>
      <c r="U45" s="100">
        <v>0</v>
      </c>
      <c r="V45" s="100">
        <v>521.4</v>
      </c>
      <c r="W45" s="100">
        <v>125.4</v>
      </c>
      <c r="X45" s="100">
        <v>6.6000000000000005</v>
      </c>
      <c r="Y45" s="100">
        <v>811.80000000000007</v>
      </c>
      <c r="Z45" s="100">
        <v>92.4</v>
      </c>
      <c r="AA45" s="100">
        <v>165</v>
      </c>
      <c r="AB45" s="100">
        <v>0</v>
      </c>
      <c r="AC45" s="100">
        <v>175</v>
      </c>
      <c r="AD45" s="100">
        <v>35</v>
      </c>
      <c r="AE45" s="101">
        <v>1.4000000000000001</v>
      </c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</row>
    <row r="46" spans="1:53" x14ac:dyDescent="0.2">
      <c r="A46" s="99" t="s">
        <v>8</v>
      </c>
      <c r="B46" s="100">
        <v>0</v>
      </c>
      <c r="C46" s="100">
        <v>2.2400000000000002</v>
      </c>
      <c r="D46" s="100">
        <v>195.20000000000002</v>
      </c>
      <c r="E46" s="100">
        <v>209.6</v>
      </c>
      <c r="F46" s="100">
        <v>30.3</v>
      </c>
      <c r="G46" s="100">
        <v>0</v>
      </c>
      <c r="H46" s="100">
        <v>65.400000000000006</v>
      </c>
      <c r="I46" s="100">
        <v>64</v>
      </c>
      <c r="J46" s="100">
        <v>111.60000000000001</v>
      </c>
      <c r="K46" s="100">
        <v>14.6</v>
      </c>
      <c r="L46" s="100">
        <v>0</v>
      </c>
      <c r="M46" s="100">
        <v>39.200000000000003</v>
      </c>
      <c r="N46" s="100">
        <v>0</v>
      </c>
      <c r="O46" s="100">
        <v>84.8</v>
      </c>
      <c r="P46" s="100">
        <v>92.4</v>
      </c>
      <c r="Q46" s="100">
        <v>105.60000000000001</v>
      </c>
      <c r="R46" s="100">
        <v>283.8</v>
      </c>
      <c r="S46" s="100">
        <v>0</v>
      </c>
      <c r="T46" s="100">
        <v>105.60000000000001</v>
      </c>
      <c r="U46" s="100">
        <v>0</v>
      </c>
      <c r="V46" s="100">
        <v>66</v>
      </c>
      <c r="W46" s="100">
        <v>343.2</v>
      </c>
      <c r="X46" s="100">
        <v>6.6000000000000005</v>
      </c>
      <c r="Y46" s="100">
        <v>554.4</v>
      </c>
      <c r="Z46" s="100">
        <v>184.8</v>
      </c>
      <c r="AA46" s="100">
        <v>39.6</v>
      </c>
      <c r="AB46" s="100">
        <v>0</v>
      </c>
      <c r="AC46" s="100">
        <v>173.6</v>
      </c>
      <c r="AD46" s="100">
        <v>26.6</v>
      </c>
      <c r="AE46" s="101">
        <v>4.2</v>
      </c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</row>
    <row r="47" spans="1:53" x14ac:dyDescent="0.2">
      <c r="A47" s="99" t="s">
        <v>9</v>
      </c>
      <c r="B47" s="100">
        <v>0</v>
      </c>
      <c r="C47" s="100">
        <v>2.2080000000000002</v>
      </c>
      <c r="D47" s="100">
        <v>200</v>
      </c>
      <c r="E47" s="100">
        <v>208</v>
      </c>
      <c r="F47" s="100">
        <v>31.5</v>
      </c>
      <c r="G47" s="100">
        <v>0</v>
      </c>
      <c r="H47" s="100">
        <v>58.800000000000004</v>
      </c>
      <c r="I47" s="100">
        <v>66</v>
      </c>
      <c r="J47" s="100">
        <v>114.4</v>
      </c>
      <c r="K47" s="100">
        <v>14.200000000000001</v>
      </c>
      <c r="L47" s="100">
        <v>0</v>
      </c>
      <c r="M47" s="100">
        <v>40</v>
      </c>
      <c r="N47" s="100">
        <v>0</v>
      </c>
      <c r="O47" s="100">
        <v>87.2</v>
      </c>
      <c r="P47" s="100">
        <v>92.4</v>
      </c>
      <c r="Q47" s="100">
        <v>158.4</v>
      </c>
      <c r="R47" s="100">
        <v>290.40000000000003</v>
      </c>
      <c r="S47" s="100">
        <v>0</v>
      </c>
      <c r="T47" s="100">
        <v>105.60000000000001</v>
      </c>
      <c r="U47" s="100">
        <v>0</v>
      </c>
      <c r="V47" s="100">
        <v>151.80000000000001</v>
      </c>
      <c r="W47" s="100">
        <v>429</v>
      </c>
      <c r="X47" s="100">
        <v>0</v>
      </c>
      <c r="Y47" s="100">
        <v>455.40000000000003</v>
      </c>
      <c r="Z47" s="100">
        <v>264</v>
      </c>
      <c r="AA47" s="100">
        <v>66</v>
      </c>
      <c r="AB47" s="100">
        <v>0</v>
      </c>
      <c r="AC47" s="100">
        <v>172.20000000000002</v>
      </c>
      <c r="AD47" s="100">
        <v>26.6</v>
      </c>
      <c r="AE47" s="101">
        <v>5.6000000000000005</v>
      </c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</row>
    <row r="48" spans="1:53" x14ac:dyDescent="0.2">
      <c r="A48" s="99" t="s">
        <v>10</v>
      </c>
      <c r="B48" s="100">
        <v>0</v>
      </c>
      <c r="C48" s="100">
        <v>2.2080000000000002</v>
      </c>
      <c r="D48" s="100">
        <v>216</v>
      </c>
      <c r="E48" s="100">
        <v>214.4</v>
      </c>
      <c r="F48" s="100">
        <v>33.6</v>
      </c>
      <c r="G48" s="100">
        <v>0</v>
      </c>
      <c r="H48" s="100">
        <v>60</v>
      </c>
      <c r="I48" s="100">
        <v>66.8</v>
      </c>
      <c r="J48" s="100">
        <v>124</v>
      </c>
      <c r="K48" s="100">
        <v>16</v>
      </c>
      <c r="L48" s="100">
        <v>0</v>
      </c>
      <c r="M48" s="100">
        <v>41.6</v>
      </c>
      <c r="N48" s="100">
        <v>0</v>
      </c>
      <c r="O48" s="100">
        <v>91.600000000000009</v>
      </c>
      <c r="P48" s="100">
        <v>732.6</v>
      </c>
      <c r="Q48" s="100">
        <v>0</v>
      </c>
      <c r="R48" s="100">
        <v>316.8</v>
      </c>
      <c r="S48" s="100">
        <v>0</v>
      </c>
      <c r="T48" s="100">
        <v>112.2</v>
      </c>
      <c r="U48" s="100">
        <v>0</v>
      </c>
      <c r="V48" s="100">
        <v>0</v>
      </c>
      <c r="W48" s="100">
        <v>1782</v>
      </c>
      <c r="X48" s="100">
        <v>534.6</v>
      </c>
      <c r="Y48" s="100">
        <v>59.4</v>
      </c>
      <c r="Z48" s="100">
        <v>976.80000000000007</v>
      </c>
      <c r="AA48" s="100">
        <v>0</v>
      </c>
      <c r="AB48" s="100">
        <v>0</v>
      </c>
      <c r="AC48" s="100">
        <v>172.20000000000002</v>
      </c>
      <c r="AD48" s="100">
        <v>28</v>
      </c>
      <c r="AE48" s="101">
        <v>1.4000000000000001</v>
      </c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</row>
    <row r="49" spans="1:53" x14ac:dyDescent="0.2">
      <c r="A49" s="99" t="s">
        <v>11</v>
      </c>
      <c r="B49" s="100">
        <v>0</v>
      </c>
      <c r="C49" s="100">
        <v>2.2080000000000002</v>
      </c>
      <c r="D49" s="100">
        <v>235.20000000000002</v>
      </c>
      <c r="E49" s="100">
        <v>225.6</v>
      </c>
      <c r="F49" s="100">
        <v>36.9</v>
      </c>
      <c r="G49" s="100">
        <v>0</v>
      </c>
      <c r="H49" s="100">
        <v>63.300000000000004</v>
      </c>
      <c r="I49" s="100">
        <v>65.2</v>
      </c>
      <c r="J49" s="100">
        <v>137.6</v>
      </c>
      <c r="K49" s="100">
        <v>17</v>
      </c>
      <c r="L49" s="100">
        <v>0</v>
      </c>
      <c r="M49" s="100">
        <v>45.6</v>
      </c>
      <c r="N49" s="100">
        <v>0</v>
      </c>
      <c r="O49" s="100">
        <v>102</v>
      </c>
      <c r="P49" s="100">
        <v>739.2</v>
      </c>
      <c r="Q49" s="100">
        <v>0</v>
      </c>
      <c r="R49" s="100">
        <v>363</v>
      </c>
      <c r="S49" s="100">
        <v>0</v>
      </c>
      <c r="T49" s="100">
        <v>118.8</v>
      </c>
      <c r="U49" s="100">
        <v>0</v>
      </c>
      <c r="V49" s="100">
        <v>0</v>
      </c>
      <c r="W49" s="100">
        <v>1755.6000000000001</v>
      </c>
      <c r="X49" s="100">
        <v>382.8</v>
      </c>
      <c r="Y49" s="100">
        <v>6.6000000000000005</v>
      </c>
      <c r="Z49" s="100">
        <v>976.80000000000007</v>
      </c>
      <c r="AA49" s="100">
        <v>0</v>
      </c>
      <c r="AB49" s="100">
        <v>0</v>
      </c>
      <c r="AC49" s="100">
        <v>172.20000000000002</v>
      </c>
      <c r="AD49" s="100">
        <v>64.400000000000006</v>
      </c>
      <c r="AE49" s="101">
        <v>0</v>
      </c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</row>
    <row r="50" spans="1:53" x14ac:dyDescent="0.2">
      <c r="A50" s="99" t="s">
        <v>12</v>
      </c>
      <c r="B50" s="100">
        <v>0</v>
      </c>
      <c r="C50" s="100">
        <v>2.2400000000000002</v>
      </c>
      <c r="D50" s="100">
        <v>248</v>
      </c>
      <c r="E50" s="100">
        <v>236.8</v>
      </c>
      <c r="F50" s="100">
        <v>38.700000000000003</v>
      </c>
      <c r="G50" s="100">
        <v>0</v>
      </c>
      <c r="H50" s="100">
        <v>67.8</v>
      </c>
      <c r="I50" s="100">
        <v>68.400000000000006</v>
      </c>
      <c r="J50" s="100">
        <v>147.20000000000002</v>
      </c>
      <c r="K50" s="100">
        <v>16.600000000000001</v>
      </c>
      <c r="L50" s="100">
        <v>0</v>
      </c>
      <c r="M50" s="100">
        <v>46.4</v>
      </c>
      <c r="N50" s="100">
        <v>0</v>
      </c>
      <c r="O50" s="100">
        <v>104.8</v>
      </c>
      <c r="P50" s="100">
        <v>514.79999999999995</v>
      </c>
      <c r="Q50" s="100">
        <v>0</v>
      </c>
      <c r="R50" s="100">
        <v>382.8</v>
      </c>
      <c r="S50" s="100">
        <v>0</v>
      </c>
      <c r="T50" s="100">
        <v>132</v>
      </c>
      <c r="U50" s="100">
        <v>0</v>
      </c>
      <c r="V50" s="100">
        <v>0</v>
      </c>
      <c r="W50" s="100">
        <v>1372.8</v>
      </c>
      <c r="X50" s="100">
        <v>158.4</v>
      </c>
      <c r="Y50" s="100">
        <v>72.600000000000009</v>
      </c>
      <c r="Z50" s="100">
        <v>765.6</v>
      </c>
      <c r="AA50" s="100">
        <v>0</v>
      </c>
      <c r="AB50" s="100">
        <v>0</v>
      </c>
      <c r="AC50" s="100">
        <v>175</v>
      </c>
      <c r="AD50" s="100">
        <v>82.600000000000009</v>
      </c>
      <c r="AE50" s="101">
        <v>0</v>
      </c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</row>
    <row r="51" spans="1:53" x14ac:dyDescent="0.2">
      <c r="A51" s="99" t="s">
        <v>13</v>
      </c>
      <c r="B51" s="100">
        <v>0</v>
      </c>
      <c r="C51" s="100">
        <v>2.2400000000000002</v>
      </c>
      <c r="D51" s="100">
        <v>251.20000000000002</v>
      </c>
      <c r="E51" s="100">
        <v>236.8</v>
      </c>
      <c r="F51" s="100">
        <v>40.800000000000004</v>
      </c>
      <c r="G51" s="100">
        <v>0</v>
      </c>
      <c r="H51" s="100">
        <v>69.900000000000006</v>
      </c>
      <c r="I51" s="100">
        <v>66.400000000000006</v>
      </c>
      <c r="J51" s="100">
        <v>145.6</v>
      </c>
      <c r="K51" s="100">
        <v>17</v>
      </c>
      <c r="L51" s="100">
        <v>0</v>
      </c>
      <c r="M51" s="100">
        <v>47.6</v>
      </c>
      <c r="N51" s="100">
        <v>0</v>
      </c>
      <c r="O51" s="100">
        <v>105.60000000000001</v>
      </c>
      <c r="P51" s="100">
        <v>501.6</v>
      </c>
      <c r="Q51" s="100">
        <v>0</v>
      </c>
      <c r="R51" s="100">
        <v>389.40000000000003</v>
      </c>
      <c r="S51" s="100">
        <v>0</v>
      </c>
      <c r="T51" s="100">
        <v>132</v>
      </c>
      <c r="U51" s="100">
        <v>0</v>
      </c>
      <c r="V51" s="100">
        <v>0</v>
      </c>
      <c r="W51" s="100">
        <v>1379.4</v>
      </c>
      <c r="X51" s="100">
        <v>191.4</v>
      </c>
      <c r="Y51" s="100">
        <v>204.6</v>
      </c>
      <c r="Z51" s="100">
        <v>765.6</v>
      </c>
      <c r="AA51" s="100">
        <v>0</v>
      </c>
      <c r="AB51" s="100">
        <v>0</v>
      </c>
      <c r="AC51" s="100">
        <v>177.8</v>
      </c>
      <c r="AD51" s="100">
        <v>85.4</v>
      </c>
      <c r="AE51" s="101">
        <v>0</v>
      </c>
    </row>
    <row r="52" spans="1:53" x14ac:dyDescent="0.2">
      <c r="A52" s="99" t="s">
        <v>14</v>
      </c>
      <c r="B52" s="100">
        <v>0</v>
      </c>
      <c r="C52" s="100">
        <v>2.2080000000000002</v>
      </c>
      <c r="D52" s="100">
        <v>244.8</v>
      </c>
      <c r="E52" s="100">
        <v>238.4</v>
      </c>
      <c r="F52" s="100">
        <v>38.700000000000003</v>
      </c>
      <c r="G52" s="100">
        <v>0</v>
      </c>
      <c r="H52" s="100">
        <v>69.900000000000006</v>
      </c>
      <c r="I52" s="100">
        <v>70.8</v>
      </c>
      <c r="J52" s="100">
        <v>139.6</v>
      </c>
      <c r="K52" s="100">
        <v>18.600000000000001</v>
      </c>
      <c r="L52" s="100">
        <v>0</v>
      </c>
      <c r="M52" s="100">
        <v>49.6</v>
      </c>
      <c r="N52" s="100">
        <v>0</v>
      </c>
      <c r="O52" s="100">
        <v>102.8</v>
      </c>
      <c r="P52" s="100">
        <v>831.6</v>
      </c>
      <c r="Q52" s="100">
        <v>0</v>
      </c>
      <c r="R52" s="100">
        <v>382.8</v>
      </c>
      <c r="S52" s="100">
        <v>0</v>
      </c>
      <c r="T52" s="100">
        <v>132</v>
      </c>
      <c r="U52" s="100">
        <v>0</v>
      </c>
      <c r="V52" s="100">
        <v>0</v>
      </c>
      <c r="W52" s="100">
        <v>1894.2</v>
      </c>
      <c r="X52" s="100">
        <v>481.8</v>
      </c>
      <c r="Y52" s="100">
        <v>13.200000000000001</v>
      </c>
      <c r="Z52" s="100">
        <v>1016.4</v>
      </c>
      <c r="AA52" s="100">
        <v>0</v>
      </c>
      <c r="AB52" s="100">
        <v>0</v>
      </c>
      <c r="AC52" s="100">
        <v>173.6</v>
      </c>
      <c r="AD52" s="100">
        <v>86.8</v>
      </c>
      <c r="AE52" s="101">
        <v>0</v>
      </c>
    </row>
    <row r="53" spans="1:53" x14ac:dyDescent="0.2">
      <c r="A53" s="99" t="s">
        <v>15</v>
      </c>
      <c r="B53" s="100">
        <v>0</v>
      </c>
      <c r="C53" s="100">
        <v>2.2080000000000002</v>
      </c>
      <c r="D53" s="100">
        <v>248</v>
      </c>
      <c r="E53" s="100">
        <v>227.20000000000002</v>
      </c>
      <c r="F53" s="100">
        <v>39</v>
      </c>
      <c r="G53" s="100">
        <v>0</v>
      </c>
      <c r="H53" s="100">
        <v>67.8</v>
      </c>
      <c r="I53" s="100">
        <v>67.599999999999994</v>
      </c>
      <c r="J53" s="100">
        <v>142.4</v>
      </c>
      <c r="K53" s="100">
        <v>18.400000000000002</v>
      </c>
      <c r="L53" s="100">
        <v>0</v>
      </c>
      <c r="M53" s="100">
        <v>48.800000000000004</v>
      </c>
      <c r="N53" s="100">
        <v>0</v>
      </c>
      <c r="O53" s="100">
        <v>96.8</v>
      </c>
      <c r="P53" s="100">
        <v>1082.4000000000001</v>
      </c>
      <c r="Q53" s="100">
        <v>0</v>
      </c>
      <c r="R53" s="100">
        <v>382.8</v>
      </c>
      <c r="S53" s="100">
        <v>0</v>
      </c>
      <c r="T53" s="100">
        <v>118.8</v>
      </c>
      <c r="U53" s="100">
        <v>0</v>
      </c>
      <c r="V53" s="100">
        <v>0</v>
      </c>
      <c r="W53" s="100">
        <v>2415.6</v>
      </c>
      <c r="X53" s="100">
        <v>851.4</v>
      </c>
      <c r="Y53" s="100">
        <v>0</v>
      </c>
      <c r="Z53" s="100">
        <v>1273.8</v>
      </c>
      <c r="AA53" s="100">
        <v>0</v>
      </c>
      <c r="AB53" s="100">
        <v>0</v>
      </c>
      <c r="AC53" s="100">
        <v>172.20000000000002</v>
      </c>
      <c r="AD53" s="100">
        <v>82.600000000000009</v>
      </c>
      <c r="AE53" s="101">
        <v>0</v>
      </c>
    </row>
    <row r="54" spans="1:53" x14ac:dyDescent="0.2">
      <c r="A54" s="99" t="s">
        <v>16</v>
      </c>
      <c r="B54" s="100">
        <v>0</v>
      </c>
      <c r="C54" s="100">
        <v>2.1760000000000002</v>
      </c>
      <c r="D54" s="100">
        <v>249.6</v>
      </c>
      <c r="E54" s="100">
        <v>243.20000000000002</v>
      </c>
      <c r="F54" s="100">
        <v>39.9</v>
      </c>
      <c r="G54" s="100">
        <v>0</v>
      </c>
      <c r="H54" s="100">
        <v>72.600000000000009</v>
      </c>
      <c r="I54" s="100">
        <v>69.600000000000009</v>
      </c>
      <c r="J54" s="100">
        <v>142</v>
      </c>
      <c r="K54" s="100">
        <v>19.2</v>
      </c>
      <c r="L54" s="100">
        <v>0</v>
      </c>
      <c r="M54" s="100">
        <v>49.2</v>
      </c>
      <c r="N54" s="100">
        <v>0</v>
      </c>
      <c r="O54" s="100">
        <v>105.60000000000001</v>
      </c>
      <c r="P54" s="100">
        <v>1115.4000000000001</v>
      </c>
      <c r="Q54" s="100">
        <v>0</v>
      </c>
      <c r="R54" s="100">
        <v>389.40000000000003</v>
      </c>
      <c r="S54" s="100">
        <v>0</v>
      </c>
      <c r="T54" s="100">
        <v>138.6</v>
      </c>
      <c r="U54" s="100">
        <v>0</v>
      </c>
      <c r="V54" s="100">
        <v>0</v>
      </c>
      <c r="W54" s="100">
        <v>2541</v>
      </c>
      <c r="X54" s="100">
        <v>897.6</v>
      </c>
      <c r="Y54" s="100">
        <v>0</v>
      </c>
      <c r="Z54" s="100">
        <v>1346.4</v>
      </c>
      <c r="AA54" s="100">
        <v>0</v>
      </c>
      <c r="AB54" s="100">
        <v>0</v>
      </c>
      <c r="AC54" s="100">
        <v>175</v>
      </c>
      <c r="AD54" s="100">
        <v>88.2</v>
      </c>
      <c r="AE54" s="101">
        <v>0</v>
      </c>
    </row>
    <row r="55" spans="1:53" x14ac:dyDescent="0.2">
      <c r="A55" s="99" t="s">
        <v>17</v>
      </c>
      <c r="B55" s="100">
        <v>0</v>
      </c>
      <c r="C55" s="100">
        <v>2.2080000000000002</v>
      </c>
      <c r="D55" s="100">
        <v>241.6</v>
      </c>
      <c r="E55" s="100">
        <v>233.6</v>
      </c>
      <c r="F55" s="100">
        <v>37.5</v>
      </c>
      <c r="G55" s="100">
        <v>0</v>
      </c>
      <c r="H55" s="100">
        <v>71.7</v>
      </c>
      <c r="I55" s="100">
        <v>66.400000000000006</v>
      </c>
      <c r="J55" s="100">
        <v>141.20000000000002</v>
      </c>
      <c r="K55" s="100">
        <v>17.8</v>
      </c>
      <c r="L55" s="100">
        <v>0</v>
      </c>
      <c r="M55" s="100">
        <v>46.800000000000004</v>
      </c>
      <c r="N55" s="100">
        <v>0</v>
      </c>
      <c r="O55" s="100">
        <v>100.4</v>
      </c>
      <c r="P55" s="100">
        <v>996.6</v>
      </c>
      <c r="Q55" s="100">
        <v>0</v>
      </c>
      <c r="R55" s="100">
        <v>376.2</v>
      </c>
      <c r="S55" s="100">
        <v>0</v>
      </c>
      <c r="T55" s="100">
        <v>132</v>
      </c>
      <c r="U55" s="100">
        <v>0</v>
      </c>
      <c r="V55" s="100">
        <v>0</v>
      </c>
      <c r="W55" s="100">
        <v>2263.8000000000002</v>
      </c>
      <c r="X55" s="100">
        <v>765.6</v>
      </c>
      <c r="Y55" s="100">
        <v>0</v>
      </c>
      <c r="Z55" s="100">
        <v>1207.8</v>
      </c>
      <c r="AA55" s="100">
        <v>0</v>
      </c>
      <c r="AB55" s="100">
        <v>0</v>
      </c>
      <c r="AC55" s="100">
        <v>173.6</v>
      </c>
      <c r="AD55" s="100">
        <v>84</v>
      </c>
      <c r="AE55" s="101">
        <v>0</v>
      </c>
    </row>
    <row r="56" spans="1:53" x14ac:dyDescent="0.2">
      <c r="A56" s="99" t="s">
        <v>18</v>
      </c>
      <c r="B56" s="100">
        <v>0</v>
      </c>
      <c r="C56" s="100">
        <v>2.2400000000000002</v>
      </c>
      <c r="D56" s="100">
        <v>251.20000000000002</v>
      </c>
      <c r="E56" s="100">
        <v>236.8</v>
      </c>
      <c r="F56" s="100">
        <v>39.9</v>
      </c>
      <c r="G56" s="100">
        <v>0</v>
      </c>
      <c r="H56" s="100">
        <v>68.7</v>
      </c>
      <c r="I56" s="100">
        <v>67.599999999999994</v>
      </c>
      <c r="J56" s="100">
        <v>142.80000000000001</v>
      </c>
      <c r="K56" s="100">
        <v>18</v>
      </c>
      <c r="L56" s="100">
        <v>0</v>
      </c>
      <c r="M56" s="100">
        <v>50.4</v>
      </c>
      <c r="N56" s="100">
        <v>0</v>
      </c>
      <c r="O56" s="100">
        <v>104.8</v>
      </c>
      <c r="P56" s="100">
        <v>1009.8000000000001</v>
      </c>
      <c r="Q56" s="100">
        <v>0</v>
      </c>
      <c r="R56" s="100">
        <v>389.40000000000003</v>
      </c>
      <c r="S56" s="100">
        <v>0</v>
      </c>
      <c r="T56" s="100">
        <v>125.4</v>
      </c>
      <c r="U56" s="100">
        <v>0</v>
      </c>
      <c r="V56" s="100">
        <v>0</v>
      </c>
      <c r="W56" s="100">
        <v>2217.6</v>
      </c>
      <c r="X56" s="100">
        <v>745.80000000000007</v>
      </c>
      <c r="Y56" s="100">
        <v>0</v>
      </c>
      <c r="Z56" s="100">
        <v>1155</v>
      </c>
      <c r="AA56" s="100">
        <v>0</v>
      </c>
      <c r="AB56" s="100">
        <v>0</v>
      </c>
      <c r="AC56" s="100">
        <v>175</v>
      </c>
      <c r="AD56" s="100">
        <v>86.8</v>
      </c>
      <c r="AE56" s="101">
        <v>0</v>
      </c>
    </row>
    <row r="57" spans="1:53" x14ac:dyDescent="0.2">
      <c r="A57" s="99" t="s">
        <v>19</v>
      </c>
      <c r="B57" s="100">
        <v>0</v>
      </c>
      <c r="C57" s="100">
        <v>2.2400000000000002</v>
      </c>
      <c r="D57" s="100">
        <v>259.2</v>
      </c>
      <c r="E57" s="100">
        <v>252.8</v>
      </c>
      <c r="F57" s="100">
        <v>41.7</v>
      </c>
      <c r="G57" s="100">
        <v>0</v>
      </c>
      <c r="H57" s="100">
        <v>75.900000000000006</v>
      </c>
      <c r="I57" s="100">
        <v>74.400000000000006</v>
      </c>
      <c r="J57" s="100">
        <v>148.80000000000001</v>
      </c>
      <c r="K57" s="100">
        <v>20.2</v>
      </c>
      <c r="L57" s="100">
        <v>0</v>
      </c>
      <c r="M57" s="100">
        <v>49.6</v>
      </c>
      <c r="N57" s="100">
        <v>0</v>
      </c>
      <c r="O57" s="100">
        <v>108.4</v>
      </c>
      <c r="P57" s="100">
        <v>943.80000000000007</v>
      </c>
      <c r="Q57" s="100">
        <v>0</v>
      </c>
      <c r="R57" s="100">
        <v>402.6</v>
      </c>
      <c r="S57" s="100">
        <v>0</v>
      </c>
      <c r="T57" s="100">
        <v>145.20000000000002</v>
      </c>
      <c r="U57" s="100">
        <v>0</v>
      </c>
      <c r="V57" s="100">
        <v>0</v>
      </c>
      <c r="W57" s="100">
        <v>2032.8</v>
      </c>
      <c r="X57" s="100">
        <v>640.20000000000005</v>
      </c>
      <c r="Y57" s="100">
        <v>0</v>
      </c>
      <c r="Z57" s="100">
        <v>1029.5999999999999</v>
      </c>
      <c r="AA57" s="100">
        <v>0</v>
      </c>
      <c r="AB57" s="100">
        <v>0</v>
      </c>
      <c r="AC57" s="100">
        <v>176.4</v>
      </c>
      <c r="AD57" s="100">
        <v>92.4</v>
      </c>
      <c r="AE57" s="101">
        <v>0</v>
      </c>
    </row>
    <row r="58" spans="1:53" x14ac:dyDescent="0.2">
      <c r="A58" s="99" t="s">
        <v>20</v>
      </c>
      <c r="B58" s="100">
        <v>0</v>
      </c>
      <c r="C58" s="100">
        <v>2.2080000000000002</v>
      </c>
      <c r="D58" s="100">
        <v>264</v>
      </c>
      <c r="E58" s="100">
        <v>236.8</v>
      </c>
      <c r="F58" s="100">
        <v>41.4</v>
      </c>
      <c r="G58" s="100">
        <v>0</v>
      </c>
      <c r="H58" s="100">
        <v>66.599999999999994</v>
      </c>
      <c r="I58" s="100">
        <v>69.600000000000009</v>
      </c>
      <c r="J58" s="100">
        <v>150</v>
      </c>
      <c r="K58" s="100">
        <v>21.6</v>
      </c>
      <c r="L58" s="100">
        <v>0</v>
      </c>
      <c r="M58" s="100">
        <v>52</v>
      </c>
      <c r="N58" s="100">
        <v>0</v>
      </c>
      <c r="O58" s="100">
        <v>106</v>
      </c>
      <c r="P58" s="100">
        <v>1254</v>
      </c>
      <c r="Q58" s="100">
        <v>0</v>
      </c>
      <c r="R58" s="100">
        <v>415.8</v>
      </c>
      <c r="S58" s="100">
        <v>0</v>
      </c>
      <c r="T58" s="100">
        <v>132</v>
      </c>
      <c r="U58" s="100">
        <v>0</v>
      </c>
      <c r="V58" s="100">
        <v>0</v>
      </c>
      <c r="W58" s="100">
        <v>2692.8</v>
      </c>
      <c r="X58" s="100">
        <v>1003.2</v>
      </c>
      <c r="Y58" s="100">
        <v>0</v>
      </c>
      <c r="Z58" s="100">
        <v>1359.6000000000001</v>
      </c>
      <c r="AA58" s="100">
        <v>0</v>
      </c>
      <c r="AB58" s="100">
        <v>0</v>
      </c>
      <c r="AC58" s="100">
        <v>173.6</v>
      </c>
      <c r="AD58" s="100">
        <v>95.2</v>
      </c>
      <c r="AE58" s="101">
        <v>0</v>
      </c>
    </row>
    <row r="59" spans="1:53" x14ac:dyDescent="0.2">
      <c r="A59" s="99" t="s">
        <v>21</v>
      </c>
      <c r="B59" s="100">
        <v>0</v>
      </c>
      <c r="C59" s="100">
        <v>2.2080000000000002</v>
      </c>
      <c r="D59" s="100">
        <v>280</v>
      </c>
      <c r="E59" s="100">
        <v>248</v>
      </c>
      <c r="F59" s="100">
        <v>43.800000000000004</v>
      </c>
      <c r="G59" s="100">
        <v>0</v>
      </c>
      <c r="H59" s="100">
        <v>67.8</v>
      </c>
      <c r="I59" s="100">
        <v>77.2</v>
      </c>
      <c r="J59" s="100">
        <v>159.20000000000002</v>
      </c>
      <c r="K59" s="100">
        <v>21.6</v>
      </c>
      <c r="L59" s="100">
        <v>0</v>
      </c>
      <c r="M59" s="100">
        <v>55.6</v>
      </c>
      <c r="N59" s="100">
        <v>0</v>
      </c>
      <c r="O59" s="100">
        <v>108</v>
      </c>
      <c r="P59" s="100">
        <v>1359.6000000000001</v>
      </c>
      <c r="Q59" s="100">
        <v>0</v>
      </c>
      <c r="R59" s="100">
        <v>435.6</v>
      </c>
      <c r="S59" s="100">
        <v>0</v>
      </c>
      <c r="T59" s="100">
        <v>145.20000000000002</v>
      </c>
      <c r="U59" s="100">
        <v>0</v>
      </c>
      <c r="V59" s="100">
        <v>0</v>
      </c>
      <c r="W59" s="100">
        <v>2910.6</v>
      </c>
      <c r="X59" s="100">
        <v>1089</v>
      </c>
      <c r="Y59" s="100">
        <v>0</v>
      </c>
      <c r="Z59" s="100">
        <v>1465.2</v>
      </c>
      <c r="AA59" s="100">
        <v>0</v>
      </c>
      <c r="AB59" s="100">
        <v>0</v>
      </c>
      <c r="AC59" s="100">
        <v>173.6</v>
      </c>
      <c r="AD59" s="100">
        <v>96.600000000000009</v>
      </c>
      <c r="AE59" s="101">
        <v>0</v>
      </c>
    </row>
    <row r="60" spans="1:53" x14ac:dyDescent="0.2">
      <c r="A60" s="99" t="s">
        <v>22</v>
      </c>
      <c r="B60" s="100">
        <v>0</v>
      </c>
      <c r="C60" s="100">
        <v>2.1760000000000002</v>
      </c>
      <c r="D60" s="100">
        <v>268.8</v>
      </c>
      <c r="E60" s="100">
        <v>238.4</v>
      </c>
      <c r="F60" s="100">
        <v>44.7</v>
      </c>
      <c r="G60" s="100">
        <v>0</v>
      </c>
      <c r="H60" s="100">
        <v>68.400000000000006</v>
      </c>
      <c r="I60" s="100">
        <v>70</v>
      </c>
      <c r="J60" s="100">
        <v>146.80000000000001</v>
      </c>
      <c r="K60" s="100">
        <v>23.400000000000002</v>
      </c>
      <c r="L60" s="100">
        <v>0</v>
      </c>
      <c r="M60" s="100">
        <v>55.6</v>
      </c>
      <c r="N60" s="100">
        <v>0</v>
      </c>
      <c r="O60" s="100">
        <v>105.2</v>
      </c>
      <c r="P60" s="100">
        <v>1425.6000000000001</v>
      </c>
      <c r="Q60" s="100">
        <v>0</v>
      </c>
      <c r="R60" s="100">
        <v>409.2</v>
      </c>
      <c r="S60" s="100">
        <v>0</v>
      </c>
      <c r="T60" s="100">
        <v>132</v>
      </c>
      <c r="U60" s="100">
        <v>0</v>
      </c>
      <c r="V60" s="100">
        <v>0</v>
      </c>
      <c r="W60" s="100">
        <v>3062.4</v>
      </c>
      <c r="X60" s="100">
        <v>1148.4000000000001</v>
      </c>
      <c r="Y60" s="100">
        <v>0</v>
      </c>
      <c r="Z60" s="100">
        <v>1551</v>
      </c>
      <c r="AA60" s="100">
        <v>0</v>
      </c>
      <c r="AB60" s="100">
        <v>0</v>
      </c>
      <c r="AC60" s="100">
        <v>172.20000000000002</v>
      </c>
      <c r="AD60" s="100">
        <v>86.8</v>
      </c>
      <c r="AE60" s="101">
        <v>0</v>
      </c>
    </row>
    <row r="61" spans="1:53" x14ac:dyDescent="0.2">
      <c r="A61" s="99" t="s">
        <v>23</v>
      </c>
      <c r="B61" s="100">
        <v>0</v>
      </c>
      <c r="C61" s="100">
        <v>2.2080000000000002</v>
      </c>
      <c r="D61" s="100">
        <v>235.20000000000002</v>
      </c>
      <c r="E61" s="100">
        <v>227.20000000000002</v>
      </c>
      <c r="F61" s="100">
        <v>38.4</v>
      </c>
      <c r="G61" s="100">
        <v>0</v>
      </c>
      <c r="H61" s="100">
        <v>67.5</v>
      </c>
      <c r="I61" s="100">
        <v>65.599999999999994</v>
      </c>
      <c r="J61" s="100">
        <v>133.19999999999999</v>
      </c>
      <c r="K61" s="100">
        <v>17.8</v>
      </c>
      <c r="L61" s="100">
        <v>0</v>
      </c>
      <c r="M61" s="100">
        <v>46.800000000000004</v>
      </c>
      <c r="N61" s="100">
        <v>0</v>
      </c>
      <c r="O61" s="100">
        <v>98.8</v>
      </c>
      <c r="P61" s="100">
        <v>356.40000000000003</v>
      </c>
      <c r="Q61" s="100">
        <v>211.20000000000002</v>
      </c>
      <c r="R61" s="100">
        <v>356.40000000000003</v>
      </c>
      <c r="S61" s="100">
        <v>0</v>
      </c>
      <c r="T61" s="100">
        <v>118.8</v>
      </c>
      <c r="U61" s="100">
        <v>0</v>
      </c>
      <c r="V61" s="100">
        <v>217.8</v>
      </c>
      <c r="W61" s="100">
        <v>871.2</v>
      </c>
      <c r="X61" s="100">
        <v>112.2</v>
      </c>
      <c r="Y61" s="100">
        <v>528</v>
      </c>
      <c r="Z61" s="100">
        <v>462</v>
      </c>
      <c r="AA61" s="100">
        <v>105.60000000000001</v>
      </c>
      <c r="AB61" s="100">
        <v>0</v>
      </c>
      <c r="AC61" s="100">
        <v>173.6</v>
      </c>
      <c r="AD61" s="100">
        <v>57.4</v>
      </c>
      <c r="AE61" s="101">
        <v>0</v>
      </c>
    </row>
    <row r="62" spans="1:53" x14ac:dyDescent="0.2">
      <c r="A62" s="99" t="s">
        <v>24</v>
      </c>
      <c r="B62" s="100">
        <v>0</v>
      </c>
      <c r="C62" s="100">
        <v>2.1760000000000002</v>
      </c>
      <c r="D62" s="100">
        <v>227.20000000000002</v>
      </c>
      <c r="E62" s="100">
        <v>212.8</v>
      </c>
      <c r="F62" s="100">
        <v>34.800000000000004</v>
      </c>
      <c r="G62" s="100">
        <v>0</v>
      </c>
      <c r="H62" s="100">
        <v>64.2</v>
      </c>
      <c r="I62" s="100">
        <v>60.4</v>
      </c>
      <c r="J62" s="100">
        <v>129.6</v>
      </c>
      <c r="K62" s="100">
        <v>17.2</v>
      </c>
      <c r="L62" s="100">
        <v>0</v>
      </c>
      <c r="M62" s="100">
        <v>46.800000000000004</v>
      </c>
      <c r="N62" s="100">
        <v>0</v>
      </c>
      <c r="O62" s="100">
        <v>93.600000000000009</v>
      </c>
      <c r="P62" s="100">
        <v>0</v>
      </c>
      <c r="Q62" s="100">
        <v>884.4</v>
      </c>
      <c r="R62" s="100">
        <v>343.2</v>
      </c>
      <c r="S62" s="100">
        <v>0</v>
      </c>
      <c r="T62" s="100">
        <v>112.2</v>
      </c>
      <c r="U62" s="100">
        <v>0</v>
      </c>
      <c r="V62" s="100">
        <v>1452</v>
      </c>
      <c r="W62" s="100">
        <v>0</v>
      </c>
      <c r="X62" s="100">
        <v>0</v>
      </c>
      <c r="Y62" s="100">
        <v>1174.8</v>
      </c>
      <c r="Z62" s="100">
        <v>0</v>
      </c>
      <c r="AA62" s="100">
        <v>607.20000000000005</v>
      </c>
      <c r="AB62" s="100">
        <v>0</v>
      </c>
      <c r="AC62" s="100">
        <v>170.8</v>
      </c>
      <c r="AD62" s="100">
        <v>63</v>
      </c>
      <c r="AE62" s="101">
        <v>0</v>
      </c>
    </row>
    <row r="63" spans="1:53" x14ac:dyDescent="0.2">
      <c r="A63" s="99" t="s">
        <v>25</v>
      </c>
      <c r="B63" s="100">
        <v>3.2000000000000001E-2</v>
      </c>
      <c r="C63" s="100">
        <v>2.1440000000000001</v>
      </c>
      <c r="D63" s="100">
        <v>225.6</v>
      </c>
      <c r="E63" s="100">
        <v>208</v>
      </c>
      <c r="F63" s="100">
        <v>36.6</v>
      </c>
      <c r="G63" s="100">
        <v>0</v>
      </c>
      <c r="H63" s="100">
        <v>61.5</v>
      </c>
      <c r="I63" s="100">
        <v>61.6</v>
      </c>
      <c r="J63" s="100">
        <v>125.60000000000001</v>
      </c>
      <c r="K63" s="100">
        <v>18.2</v>
      </c>
      <c r="L63" s="100">
        <v>0</v>
      </c>
      <c r="M63" s="100">
        <v>46</v>
      </c>
      <c r="N63" s="100">
        <v>0</v>
      </c>
      <c r="O63" s="100">
        <v>88</v>
      </c>
      <c r="P63" s="100">
        <v>0</v>
      </c>
      <c r="Q63" s="100">
        <v>877.80000000000007</v>
      </c>
      <c r="R63" s="100">
        <v>349.8</v>
      </c>
      <c r="S63" s="100">
        <v>0</v>
      </c>
      <c r="T63" s="100">
        <v>105.60000000000001</v>
      </c>
      <c r="U63" s="100">
        <v>0</v>
      </c>
      <c r="V63" s="100">
        <v>1498.2</v>
      </c>
      <c r="W63" s="100">
        <v>0</v>
      </c>
      <c r="X63" s="100">
        <v>0</v>
      </c>
      <c r="Y63" s="100">
        <v>1181.4000000000001</v>
      </c>
      <c r="Z63" s="100">
        <v>0</v>
      </c>
      <c r="AA63" s="100">
        <v>620.4</v>
      </c>
      <c r="AB63" s="100">
        <v>0</v>
      </c>
      <c r="AC63" s="100">
        <v>170.8</v>
      </c>
      <c r="AD63" s="100">
        <v>67.2</v>
      </c>
      <c r="AE63" s="101">
        <v>0</v>
      </c>
    </row>
    <row r="64" spans="1:53" ht="13.5" thickBot="1" x14ac:dyDescent="0.25">
      <c r="A64" s="102" t="s">
        <v>26</v>
      </c>
      <c r="B64" s="103">
        <v>0</v>
      </c>
      <c r="C64" s="103">
        <v>2.2080000000000002</v>
      </c>
      <c r="D64" s="103">
        <v>219.20000000000002</v>
      </c>
      <c r="E64" s="103">
        <v>216</v>
      </c>
      <c r="F64" s="103">
        <v>35.700000000000003</v>
      </c>
      <c r="G64" s="103">
        <v>0</v>
      </c>
      <c r="H64" s="103">
        <v>63.6</v>
      </c>
      <c r="I64" s="103">
        <v>63.6</v>
      </c>
      <c r="J64" s="103">
        <v>121.2</v>
      </c>
      <c r="K64" s="103">
        <v>19</v>
      </c>
      <c r="L64" s="103">
        <v>0</v>
      </c>
      <c r="M64" s="103">
        <v>43.2</v>
      </c>
      <c r="N64" s="103">
        <v>0</v>
      </c>
      <c r="O64" s="103">
        <v>91.600000000000009</v>
      </c>
      <c r="P64" s="103">
        <v>0</v>
      </c>
      <c r="Q64" s="103">
        <v>1108.8</v>
      </c>
      <c r="R64" s="103">
        <v>330</v>
      </c>
      <c r="S64" s="103">
        <v>0</v>
      </c>
      <c r="T64" s="103">
        <v>105.60000000000001</v>
      </c>
      <c r="U64" s="103">
        <v>0</v>
      </c>
      <c r="V64" s="103">
        <v>1973.4</v>
      </c>
      <c r="W64" s="103">
        <v>0</v>
      </c>
      <c r="X64" s="103">
        <v>0</v>
      </c>
      <c r="Y64" s="103">
        <v>1399.2</v>
      </c>
      <c r="Z64" s="103">
        <v>0</v>
      </c>
      <c r="AA64" s="103">
        <v>957</v>
      </c>
      <c r="AB64" s="103">
        <v>0</v>
      </c>
      <c r="AC64" s="103">
        <v>173.6</v>
      </c>
      <c r="AD64" s="103">
        <v>53.2</v>
      </c>
      <c r="AE64" s="104">
        <v>0</v>
      </c>
    </row>
    <row r="65" spans="1:31" x14ac:dyDescent="0.2">
      <c r="A65" s="87" t="s">
        <v>2</v>
      </c>
      <c r="B65" s="91">
        <v>3.2000000000000001E-2</v>
      </c>
      <c r="C65" s="91">
        <v>52.992000000000004</v>
      </c>
      <c r="D65" s="91">
        <v>5616</v>
      </c>
      <c r="E65" s="91">
        <v>5406.4</v>
      </c>
      <c r="F65" s="91">
        <v>897.3</v>
      </c>
      <c r="G65" s="91">
        <v>0</v>
      </c>
      <c r="H65" s="91">
        <v>1597.8</v>
      </c>
      <c r="I65" s="91">
        <v>1592.7999999999997</v>
      </c>
      <c r="J65" s="91">
        <v>3190.7999999999997</v>
      </c>
      <c r="K65" s="91">
        <v>428.4</v>
      </c>
      <c r="L65" s="91">
        <v>0</v>
      </c>
      <c r="M65" s="91">
        <v>1112.8</v>
      </c>
      <c r="N65" s="91">
        <v>0</v>
      </c>
      <c r="O65" s="91">
        <v>2328</v>
      </c>
      <c r="P65" s="91">
        <v>13285.800000000001</v>
      </c>
      <c r="Q65" s="91">
        <v>5346</v>
      </c>
      <c r="R65" s="91">
        <v>8553.6</v>
      </c>
      <c r="S65" s="91">
        <v>0</v>
      </c>
      <c r="T65" s="91">
        <v>2884.2</v>
      </c>
      <c r="U65" s="91">
        <v>0</v>
      </c>
      <c r="V65" s="91">
        <v>7392</v>
      </c>
      <c r="W65" s="91">
        <v>31020</v>
      </c>
      <c r="X65" s="91">
        <v>9022.2000000000007</v>
      </c>
      <c r="Y65" s="91">
        <v>9662.4000000000015</v>
      </c>
      <c r="Z65" s="91">
        <v>16546.2</v>
      </c>
      <c r="AA65" s="91">
        <v>3049.2000000000003</v>
      </c>
      <c r="AB65" s="91">
        <v>0</v>
      </c>
      <c r="AC65" s="91">
        <v>4163.6000000000004</v>
      </c>
      <c r="AD65" s="91">
        <v>1629.6000000000001</v>
      </c>
      <c r="AE65" s="91">
        <v>16.8</v>
      </c>
    </row>
    <row r="71" spans="1:31" ht="18" x14ac:dyDescent="0.25">
      <c r="A71" s="137" t="s">
        <v>115</v>
      </c>
      <c r="B71" s="137"/>
      <c r="C71" s="137"/>
      <c r="D71" s="137"/>
      <c r="E71" s="137"/>
      <c r="F71" s="137"/>
      <c r="G71" s="137"/>
      <c r="H71" s="137"/>
      <c r="I71" s="137"/>
      <c r="J71" s="105"/>
      <c r="K71" s="105"/>
      <c r="L71" s="105"/>
      <c r="M71" s="105"/>
      <c r="N71" s="105"/>
    </row>
    <row r="72" spans="1:31" ht="18.75" thickBot="1" x14ac:dyDescent="0.3">
      <c r="A72" s="138" t="s">
        <v>71</v>
      </c>
      <c r="B72" s="139"/>
      <c r="C72" s="139"/>
      <c r="D72" s="139"/>
      <c r="E72" s="139"/>
      <c r="F72" s="106"/>
      <c r="G72" s="138" t="s">
        <v>72</v>
      </c>
      <c r="H72" s="139"/>
      <c r="I72" s="139"/>
      <c r="J72" s="139"/>
      <c r="K72" s="139"/>
      <c r="L72" s="81"/>
      <c r="M72" s="81"/>
      <c r="N72" s="81"/>
    </row>
    <row r="73" spans="1:31" ht="13.5" thickBot="1" x14ac:dyDescent="0.25">
      <c r="A73" s="140" t="s">
        <v>73</v>
      </c>
      <c r="B73" s="141"/>
      <c r="C73" s="107" t="s">
        <v>74</v>
      </c>
      <c r="D73" s="107" t="s">
        <v>75</v>
      </c>
      <c r="E73" s="107" t="s">
        <v>76</v>
      </c>
      <c r="F73" s="108"/>
      <c r="G73" s="140" t="s">
        <v>73</v>
      </c>
      <c r="H73" s="141"/>
      <c r="I73" s="107" t="s">
        <v>74</v>
      </c>
      <c r="J73" s="107" t="s">
        <v>75</v>
      </c>
      <c r="K73" s="107" t="s">
        <v>76</v>
      </c>
      <c r="L73" s="81"/>
      <c r="M73" s="81"/>
      <c r="N73" s="81"/>
    </row>
    <row r="74" spans="1:31" ht="38.25" x14ac:dyDescent="0.2">
      <c r="A74" s="109" t="s">
        <v>77</v>
      </c>
      <c r="B74" s="110" t="s">
        <v>78</v>
      </c>
      <c r="C74" s="111">
        <v>10000</v>
      </c>
      <c r="D74" s="111">
        <v>10000</v>
      </c>
      <c r="E74" s="111">
        <v>10000</v>
      </c>
      <c r="F74" s="108"/>
      <c r="G74" s="109" t="s">
        <v>77</v>
      </c>
      <c r="H74" s="110" t="s">
        <v>78</v>
      </c>
      <c r="I74" s="111">
        <v>10000</v>
      </c>
      <c r="J74" s="111">
        <v>10000</v>
      </c>
      <c r="K74" s="111">
        <v>10000</v>
      </c>
      <c r="L74" s="81"/>
      <c r="M74" s="81"/>
      <c r="N74" s="81"/>
    </row>
    <row r="75" spans="1:31" ht="38.25" x14ac:dyDescent="0.2">
      <c r="A75" s="112" t="s">
        <v>79</v>
      </c>
      <c r="B75" s="113" t="s">
        <v>80</v>
      </c>
      <c r="C75" s="114">
        <v>20.6</v>
      </c>
      <c r="D75" s="114">
        <v>20.6</v>
      </c>
      <c r="E75" s="114">
        <v>20.6</v>
      </c>
      <c r="F75" s="108"/>
      <c r="G75" s="112" t="s">
        <v>79</v>
      </c>
      <c r="H75" s="113" t="s">
        <v>80</v>
      </c>
      <c r="I75" s="114">
        <v>20.75</v>
      </c>
      <c r="J75" s="114">
        <v>20.75</v>
      </c>
      <c r="K75" s="114">
        <v>20.75</v>
      </c>
      <c r="L75" s="81"/>
      <c r="M75" s="81"/>
      <c r="N75" s="81"/>
    </row>
    <row r="76" spans="1:31" x14ac:dyDescent="0.2">
      <c r="A76" s="133" t="s">
        <v>81</v>
      </c>
      <c r="B76" s="113" t="s">
        <v>82</v>
      </c>
      <c r="C76" s="114">
        <v>76.7</v>
      </c>
      <c r="D76" s="114">
        <v>76.7</v>
      </c>
      <c r="E76" s="114">
        <v>76.7</v>
      </c>
      <c r="F76" s="106"/>
      <c r="G76" s="133" t="s">
        <v>81</v>
      </c>
      <c r="H76" s="113" t="s">
        <v>82</v>
      </c>
      <c r="I76" s="114">
        <v>70.64</v>
      </c>
      <c r="J76" s="114">
        <v>70.64</v>
      </c>
      <c r="K76" s="114">
        <v>70.64</v>
      </c>
      <c r="L76" s="81"/>
      <c r="M76" s="81"/>
      <c r="N76" s="81"/>
    </row>
    <row r="77" spans="1:31" x14ac:dyDescent="0.2">
      <c r="A77" s="131"/>
      <c r="B77" s="113" t="s">
        <v>83</v>
      </c>
      <c r="C77" s="114">
        <v>78.8</v>
      </c>
      <c r="D77" s="114">
        <v>78.8</v>
      </c>
      <c r="E77" s="114">
        <v>78.8</v>
      </c>
      <c r="F77" s="106"/>
      <c r="G77" s="131"/>
      <c r="H77" s="113" t="s">
        <v>83</v>
      </c>
      <c r="I77" s="114">
        <v>75.739999999999995</v>
      </c>
      <c r="J77" s="114">
        <v>75.739999999999995</v>
      </c>
      <c r="K77" s="114">
        <v>75.739999999999995</v>
      </c>
      <c r="L77" s="81"/>
      <c r="M77" s="81"/>
      <c r="N77" s="81"/>
    </row>
    <row r="78" spans="1:31" x14ac:dyDescent="0.2">
      <c r="A78" s="134"/>
      <c r="B78" s="113" t="s">
        <v>84</v>
      </c>
      <c r="C78" s="114">
        <v>63.1</v>
      </c>
      <c r="D78" s="114">
        <v>63.1</v>
      </c>
      <c r="E78" s="114">
        <v>63.1</v>
      </c>
      <c r="F78" s="106"/>
      <c r="G78" s="134"/>
      <c r="H78" s="113" t="s">
        <v>84</v>
      </c>
      <c r="I78" s="114">
        <v>60.96</v>
      </c>
      <c r="J78" s="114">
        <v>60.96</v>
      </c>
      <c r="K78" s="114">
        <v>60.96</v>
      </c>
      <c r="L78" s="81"/>
      <c r="M78" s="81"/>
      <c r="N78" s="81"/>
    </row>
    <row r="79" spans="1:31" ht="38.25" x14ac:dyDescent="0.2">
      <c r="A79" s="112" t="s">
        <v>85</v>
      </c>
      <c r="B79" s="113" t="s">
        <v>86</v>
      </c>
      <c r="C79" s="114">
        <v>0.92</v>
      </c>
      <c r="D79" s="114">
        <v>0.92</v>
      </c>
      <c r="E79" s="114">
        <v>0.92</v>
      </c>
      <c r="F79" s="106"/>
      <c r="G79" s="112" t="s">
        <v>85</v>
      </c>
      <c r="H79" s="113" t="s">
        <v>86</v>
      </c>
      <c r="I79" s="114">
        <v>0.74</v>
      </c>
      <c r="J79" s="114">
        <v>0.74</v>
      </c>
      <c r="K79" s="114">
        <v>0.74</v>
      </c>
      <c r="L79" s="81"/>
      <c r="M79" s="81"/>
      <c r="N79" s="81"/>
    </row>
    <row r="80" spans="1:31" x14ac:dyDescent="0.2">
      <c r="A80" s="133" t="s">
        <v>87</v>
      </c>
      <c r="B80" s="113" t="s">
        <v>88</v>
      </c>
      <c r="C80" s="114">
        <v>16.399999999999999</v>
      </c>
      <c r="D80" s="114">
        <v>16.399999999999999</v>
      </c>
      <c r="E80" s="114">
        <v>16.399999999999999</v>
      </c>
      <c r="F80" s="106"/>
      <c r="G80" s="133" t="s">
        <v>87</v>
      </c>
      <c r="H80" s="113" t="s">
        <v>88</v>
      </c>
      <c r="I80" s="114">
        <v>16.510000000000002</v>
      </c>
      <c r="J80" s="114">
        <v>16.510000000000002</v>
      </c>
      <c r="K80" s="114">
        <v>16.510000000000002</v>
      </c>
      <c r="L80" s="81"/>
      <c r="M80" s="81"/>
      <c r="N80" s="81"/>
    </row>
    <row r="81" spans="1:15" x14ac:dyDescent="0.2">
      <c r="A81" s="131"/>
      <c r="B81" s="113" t="s">
        <v>89</v>
      </c>
      <c r="C81" s="114">
        <v>10.3</v>
      </c>
      <c r="D81" s="114">
        <v>10.3</v>
      </c>
      <c r="E81" s="114">
        <v>10.3</v>
      </c>
      <c r="F81" s="106"/>
      <c r="G81" s="131"/>
      <c r="H81" s="113" t="s">
        <v>89</v>
      </c>
      <c r="I81" s="114">
        <v>10.199999999999999</v>
      </c>
      <c r="J81" s="114">
        <v>10.199999999999999</v>
      </c>
      <c r="K81" s="114">
        <v>10.199999999999999</v>
      </c>
      <c r="L81" s="81"/>
      <c r="M81" s="81"/>
      <c r="N81" s="81"/>
    </row>
    <row r="82" spans="1:15" x14ac:dyDescent="0.2">
      <c r="A82" s="134"/>
      <c r="B82" s="113" t="s">
        <v>90</v>
      </c>
      <c r="C82" s="114">
        <v>6.2</v>
      </c>
      <c r="D82" s="114">
        <v>6.2</v>
      </c>
      <c r="E82" s="114">
        <v>6.2</v>
      </c>
      <c r="F82" s="106"/>
      <c r="G82" s="134"/>
      <c r="H82" s="113" t="s">
        <v>90</v>
      </c>
      <c r="I82" s="114">
        <v>6.2</v>
      </c>
      <c r="J82" s="114">
        <v>6.2</v>
      </c>
      <c r="K82" s="114">
        <v>6.2</v>
      </c>
      <c r="L82" s="115" t="s">
        <v>74</v>
      </c>
      <c r="M82" s="115" t="s">
        <v>75</v>
      </c>
      <c r="N82" s="115" t="s">
        <v>76</v>
      </c>
    </row>
    <row r="83" spans="1:15" x14ac:dyDescent="0.2">
      <c r="A83" s="133" t="s">
        <v>91</v>
      </c>
      <c r="B83" s="113" t="s">
        <v>92</v>
      </c>
      <c r="C83" s="116">
        <f>D10</f>
        <v>203.20000000000002</v>
      </c>
      <c r="D83" s="116">
        <f>D16</f>
        <v>404.8</v>
      </c>
      <c r="E83" s="116">
        <f>D28</f>
        <v>441.6</v>
      </c>
      <c r="F83" s="106"/>
      <c r="G83" s="133" t="s">
        <v>91</v>
      </c>
      <c r="H83" s="113" t="s">
        <v>92</v>
      </c>
      <c r="I83" s="116">
        <f>E10</f>
        <v>184</v>
      </c>
      <c r="J83" s="116">
        <f>E16</f>
        <v>329.6</v>
      </c>
      <c r="K83" s="116">
        <f>E28</f>
        <v>321.60000000000002</v>
      </c>
      <c r="L83" s="117">
        <f t="shared" ref="L83:N84" si="1">(C83+C86+I83+I86)/1000</f>
        <v>0.5384000000000001</v>
      </c>
      <c r="M83" s="117">
        <f t="shared" si="1"/>
        <v>1.0382</v>
      </c>
      <c r="N83" s="117">
        <f t="shared" si="1"/>
        <v>1.0642</v>
      </c>
      <c r="O83" s="118" t="s">
        <v>93</v>
      </c>
    </row>
    <row r="84" spans="1:15" x14ac:dyDescent="0.2">
      <c r="A84" s="131"/>
      <c r="B84" s="113" t="s">
        <v>94</v>
      </c>
      <c r="C84" s="116">
        <f>D44</f>
        <v>204.8</v>
      </c>
      <c r="D84" s="116">
        <f>D50</f>
        <v>248</v>
      </c>
      <c r="E84" s="116">
        <f>D62</f>
        <v>227.20000000000002</v>
      </c>
      <c r="F84" s="119"/>
      <c r="G84" s="131"/>
      <c r="H84" s="113" t="s">
        <v>94</v>
      </c>
      <c r="I84" s="116">
        <f>E44</f>
        <v>203.20000000000002</v>
      </c>
      <c r="J84" s="116">
        <f>E50</f>
        <v>236.8</v>
      </c>
      <c r="K84" s="116">
        <f>E62</f>
        <v>212.8</v>
      </c>
      <c r="L84" s="117">
        <f t="shared" si="1"/>
        <v>0.45</v>
      </c>
      <c r="M84" s="117">
        <f t="shared" si="1"/>
        <v>0.56740000000000013</v>
      </c>
      <c r="N84" s="117">
        <f t="shared" si="1"/>
        <v>0.503</v>
      </c>
      <c r="O84" s="118" t="s">
        <v>95</v>
      </c>
    </row>
    <row r="85" spans="1:15" x14ac:dyDescent="0.2">
      <c r="A85" s="131"/>
      <c r="B85" s="113" t="s">
        <v>96</v>
      </c>
      <c r="C85" s="120">
        <f>SQRT(C83^2+C84^2)</f>
        <v>288.50178508979803</v>
      </c>
      <c r="D85" s="120">
        <f>SQRT(D83^2+D84^2)</f>
        <v>474.72838550059339</v>
      </c>
      <c r="E85" s="120">
        <f>SQRT(E83^2+E84^2)</f>
        <v>496.61896862685381</v>
      </c>
      <c r="F85" s="106"/>
      <c r="G85" s="131"/>
      <c r="H85" s="113" t="s">
        <v>96</v>
      </c>
      <c r="I85" s="120">
        <f>SQRT(I83^2+I84^2)</f>
        <v>274.12814521679456</v>
      </c>
      <c r="J85" s="120">
        <f>SQRT(J83^2+J84^2)</f>
        <v>405.84529072049122</v>
      </c>
      <c r="K85" s="120">
        <f>SQRT(K83^2+K84^2)</f>
        <v>385.62987436141412</v>
      </c>
      <c r="L85" s="81"/>
      <c r="M85" s="81"/>
      <c r="N85" s="81"/>
    </row>
    <row r="86" spans="1:15" x14ac:dyDescent="0.2">
      <c r="A86" s="131"/>
      <c r="B86" s="113" t="s">
        <v>97</v>
      </c>
      <c r="C86" s="121">
        <f>AD10</f>
        <v>151.20000000000002</v>
      </c>
      <c r="D86" s="121">
        <f>AD16</f>
        <v>303.8</v>
      </c>
      <c r="E86" s="121">
        <f>AD28</f>
        <v>301</v>
      </c>
      <c r="F86" s="106"/>
      <c r="G86" s="131"/>
      <c r="H86" s="113" t="s">
        <v>97</v>
      </c>
      <c r="I86" s="121">
        <f>AB10</f>
        <v>0</v>
      </c>
      <c r="J86" s="121">
        <v>0</v>
      </c>
      <c r="K86" s="121">
        <v>0</v>
      </c>
      <c r="L86" s="81"/>
      <c r="M86" s="81"/>
      <c r="N86" s="81"/>
    </row>
    <row r="87" spans="1:15" x14ac:dyDescent="0.2">
      <c r="A87" s="131"/>
      <c r="B87" s="113" t="s">
        <v>98</v>
      </c>
      <c r="C87" s="121">
        <f>AD44</f>
        <v>42</v>
      </c>
      <c r="D87" s="121">
        <f>AD50</f>
        <v>82.600000000000009</v>
      </c>
      <c r="E87" s="121">
        <f>AD62</f>
        <v>63</v>
      </c>
      <c r="F87" s="106"/>
      <c r="G87" s="131"/>
      <c r="H87" s="113" t="s">
        <v>98</v>
      </c>
      <c r="I87" s="121">
        <v>0</v>
      </c>
      <c r="J87" s="121">
        <v>0</v>
      </c>
      <c r="K87" s="121">
        <v>0</v>
      </c>
      <c r="L87" s="81"/>
      <c r="M87" s="81"/>
      <c r="N87" s="81"/>
    </row>
    <row r="88" spans="1:15" x14ac:dyDescent="0.2">
      <c r="A88" s="131"/>
      <c r="B88" s="113" t="s">
        <v>99</v>
      </c>
      <c r="C88" s="120">
        <f>SQRT(C86^2+C87^2)</f>
        <v>156.92495021506301</v>
      </c>
      <c r="D88" s="120">
        <f>SQRT(D86^2+D87^2)</f>
        <v>314.82884238900351</v>
      </c>
      <c r="E88" s="120">
        <f>SQRT(E86^2+E87^2)</f>
        <v>307.52235691084314</v>
      </c>
      <c r="F88" s="106"/>
      <c r="G88" s="131"/>
      <c r="H88" s="113" t="s">
        <v>99</v>
      </c>
      <c r="I88" s="120">
        <f>SQRT(I86^2+I87^2)</f>
        <v>0</v>
      </c>
      <c r="J88" s="120">
        <f>SQRT(J86^2+J87^2)</f>
        <v>0</v>
      </c>
      <c r="K88" s="120">
        <f>SQRT(K86^2+K87^2)</f>
        <v>0</v>
      </c>
      <c r="L88" s="81"/>
      <c r="M88" s="81"/>
      <c r="N88" s="81"/>
    </row>
    <row r="89" spans="1:15" x14ac:dyDescent="0.2">
      <c r="A89" s="134"/>
      <c r="B89" s="113" t="s">
        <v>100</v>
      </c>
      <c r="C89" s="120">
        <f>SQRT((C83+C86)^2+(C84+C87)^2)</f>
        <v>431.8675722950266</v>
      </c>
      <c r="D89" s="120">
        <f>SQRT((D83+D86)^2+(D84+D87)^2)</f>
        <v>781.92731119970483</v>
      </c>
      <c r="E89" s="120">
        <f>SQRT((E83+E86)^2+(E84+E87)^2)</f>
        <v>797.28965878154975</v>
      </c>
      <c r="F89" s="106"/>
      <c r="G89" s="134"/>
      <c r="H89" s="113" t="s">
        <v>100</v>
      </c>
      <c r="I89" s="120">
        <f>SQRT((I83+I86)^2+(I84+I87)^2)</f>
        <v>274.12814521679456</v>
      </c>
      <c r="J89" s="120">
        <f>SQRT((J83+J86)^2+(J84+J87)^2)</f>
        <v>405.84529072049122</v>
      </c>
      <c r="K89" s="120">
        <f>SQRT((K83+K86)^2+(K84+K87)^2)</f>
        <v>385.62987436141412</v>
      </c>
      <c r="L89" s="81"/>
      <c r="M89" s="81"/>
      <c r="N89" s="81"/>
    </row>
    <row r="90" spans="1:15" x14ac:dyDescent="0.2">
      <c r="A90" s="135" t="s">
        <v>101</v>
      </c>
      <c r="B90" s="113" t="s">
        <v>102</v>
      </c>
      <c r="C90" s="120">
        <f>C85/C74</f>
        <v>2.8850178508979803E-2</v>
      </c>
      <c r="D90" s="120">
        <f>D85/D74</f>
        <v>4.7472838550059342E-2</v>
      </c>
      <c r="E90" s="120">
        <f>E85/E74</f>
        <v>4.9661896862685379E-2</v>
      </c>
      <c r="F90" s="106"/>
      <c r="G90" s="135" t="s">
        <v>101</v>
      </c>
      <c r="H90" s="113" t="s">
        <v>102</v>
      </c>
      <c r="I90" s="120">
        <f>I85/I74</f>
        <v>2.7412814521679457E-2</v>
      </c>
      <c r="J90" s="120">
        <f>J85/J74</f>
        <v>4.0584529072049125E-2</v>
      </c>
      <c r="K90" s="120">
        <f>K85/K74</f>
        <v>3.8562987436141415E-2</v>
      </c>
      <c r="L90" s="81"/>
      <c r="M90" s="81"/>
      <c r="N90" s="81"/>
    </row>
    <row r="91" spans="1:15" x14ac:dyDescent="0.2">
      <c r="A91" s="135"/>
      <c r="B91" s="113" t="s">
        <v>103</v>
      </c>
      <c r="C91" s="120">
        <f>C88/C74</f>
        <v>1.5692495021506301E-2</v>
      </c>
      <c r="D91" s="120">
        <f>D88/D74</f>
        <v>3.1482884238900354E-2</v>
      </c>
      <c r="E91" s="120">
        <f>E88/E74</f>
        <v>3.0752235691084314E-2</v>
      </c>
      <c r="F91" s="106"/>
      <c r="G91" s="135"/>
      <c r="H91" s="113" t="s">
        <v>103</v>
      </c>
      <c r="I91" s="120">
        <f>I88/I74</f>
        <v>0</v>
      </c>
      <c r="J91" s="120">
        <f>J88/J74</f>
        <v>0</v>
      </c>
      <c r="K91" s="120">
        <f>K88/K74</f>
        <v>0</v>
      </c>
      <c r="L91" s="81"/>
      <c r="M91" s="81"/>
      <c r="N91" s="81"/>
    </row>
    <row r="92" spans="1:15" ht="13.5" thickBot="1" x14ac:dyDescent="0.25">
      <c r="A92" s="136"/>
      <c r="B92" s="122" t="s">
        <v>104</v>
      </c>
      <c r="C92" s="123">
        <f>C89/C74</f>
        <v>4.3186757229502659E-2</v>
      </c>
      <c r="D92" s="123">
        <f>D89/D74</f>
        <v>7.8192731119970479E-2</v>
      </c>
      <c r="E92" s="123">
        <f>E89/E74</f>
        <v>7.9728965878154978E-2</v>
      </c>
      <c r="F92" s="106"/>
      <c r="G92" s="136"/>
      <c r="H92" s="122" t="s">
        <v>104</v>
      </c>
      <c r="I92" s="123">
        <f>I89/I74</f>
        <v>2.7412814521679457E-2</v>
      </c>
      <c r="J92" s="123">
        <f>J89/J74</f>
        <v>4.0584529072049125E-2</v>
      </c>
      <c r="K92" s="123">
        <f>K89/K74</f>
        <v>3.8562987436141415E-2</v>
      </c>
      <c r="L92" s="81"/>
      <c r="M92" s="81"/>
      <c r="N92" s="81"/>
    </row>
    <row r="93" spans="1:15" ht="38.25" x14ac:dyDescent="0.2">
      <c r="A93" s="124" t="s">
        <v>105</v>
      </c>
      <c r="B93" s="125" t="s">
        <v>106</v>
      </c>
      <c r="C93" s="126">
        <f>C75+C98*C92^2+C99*C91^2+C100*C90^2</f>
        <v>20.719581479040002</v>
      </c>
      <c r="D93" s="126">
        <f>D75+D98*D92^2+D99*D91^2+D100*D90^2</f>
        <v>20.983520722240002</v>
      </c>
      <c r="E93" s="126">
        <f>E75+E98*E92^2+E99*E91^2+E100*E90^2</f>
        <v>20.999732001600005</v>
      </c>
      <c r="F93" s="106"/>
      <c r="G93" s="124" t="s">
        <v>105</v>
      </c>
      <c r="H93" s="125" t="s">
        <v>106</v>
      </c>
      <c r="I93" s="126">
        <f>I75+I98*I92^2+I99*I91^2+I100*I90^2</f>
        <v>20.803083303935999</v>
      </c>
      <c r="J93" s="126">
        <f>J75+J98*J92^2+J99*J91^2+J100*J90^2</f>
        <v>20.866351426560001</v>
      </c>
      <c r="K93" s="126">
        <f>K75+K98*K92^2+K99*K91^2+K100*K90^2</f>
        <v>20.85504902656</v>
      </c>
      <c r="L93" s="81"/>
      <c r="M93" s="81"/>
      <c r="N93" s="81"/>
    </row>
    <row r="94" spans="1:15" ht="51.75" thickBot="1" x14ac:dyDescent="0.25">
      <c r="A94" s="127" t="s">
        <v>107</v>
      </c>
      <c r="B94" s="122" t="s">
        <v>108</v>
      </c>
      <c r="C94" s="128">
        <f>(C95*C92^2+C96*C91^2+C97*C90^2+C79)/100*C74</f>
        <v>94.424839343999992</v>
      </c>
      <c r="D94" s="128">
        <f>(D95*D92^2+D96*D91^2+D97*D90^2+D79)/100*D74</f>
        <v>99.657918935999987</v>
      </c>
      <c r="E94" s="128">
        <f>(E95*E92^2+E96*E91^2+E97*E90^2+E79)/100*E74</f>
        <v>100.03713115999999</v>
      </c>
      <c r="F94" s="119"/>
      <c r="G94" s="127" t="s">
        <v>107</v>
      </c>
      <c r="H94" s="122" t="s">
        <v>108</v>
      </c>
      <c r="I94" s="128">
        <f>(I95*I92^2+I96*I91^2+I97*I90^2+I79)/100*I74</f>
        <v>75.240664422399988</v>
      </c>
      <c r="J94" s="128">
        <f>(J95*J92^2+J96*J91^2+J97*J90^2+J79)/100*J74</f>
        <v>76.719368704000004</v>
      </c>
      <c r="K94" s="128">
        <f>(K95*K92^2+K96*K91^2+K97*K90^2+K79)/100*K74</f>
        <v>76.455208704</v>
      </c>
      <c r="L94" s="81"/>
      <c r="M94" s="81"/>
      <c r="N94" s="81"/>
    </row>
    <row r="95" spans="1:15" x14ac:dyDescent="0.2">
      <c r="A95" s="130" t="s">
        <v>87</v>
      </c>
      <c r="B95" s="110" t="s">
        <v>109</v>
      </c>
      <c r="C95" s="111">
        <f>(C80+C81-C82)/2</f>
        <v>10.25</v>
      </c>
      <c r="D95" s="111">
        <f>(D80+D81-D82)/2</f>
        <v>10.25</v>
      </c>
      <c r="E95" s="111">
        <f>(E80+E81-E82)/2</f>
        <v>10.25</v>
      </c>
      <c r="F95" s="119"/>
      <c r="G95" s="130" t="s">
        <v>87</v>
      </c>
      <c r="H95" s="110" t="s">
        <v>109</v>
      </c>
      <c r="I95" s="111">
        <f>(I80+I81-I82)/2</f>
        <v>10.255000000000001</v>
      </c>
      <c r="J95" s="111">
        <f>(J80+J81-J82)/2</f>
        <v>10.255000000000001</v>
      </c>
      <c r="K95" s="111">
        <f>(K80+K81-K82)/2</f>
        <v>10.255000000000001</v>
      </c>
      <c r="L95" s="81"/>
      <c r="M95" s="81"/>
      <c r="N95" s="81"/>
    </row>
    <row r="96" spans="1:15" x14ac:dyDescent="0.2">
      <c r="A96" s="131"/>
      <c r="B96" s="113" t="s">
        <v>110</v>
      </c>
      <c r="C96" s="114">
        <f>(C81+C82-C80)/2</f>
        <v>5.0000000000000711E-2</v>
      </c>
      <c r="D96" s="114">
        <f>(D81+D82-D80)/2</f>
        <v>5.0000000000000711E-2</v>
      </c>
      <c r="E96" s="114">
        <f>(E81+E82-E80)/2</f>
        <v>5.0000000000000711E-2</v>
      </c>
      <c r="F96" s="119"/>
      <c r="G96" s="131"/>
      <c r="H96" s="113" t="s">
        <v>110</v>
      </c>
      <c r="I96" s="114">
        <f>(I81+I82-I80)/2</f>
        <v>-5.5000000000001492E-2</v>
      </c>
      <c r="J96" s="114">
        <f>(J81+J82-J80)/2</f>
        <v>-5.5000000000001492E-2</v>
      </c>
      <c r="K96" s="114">
        <f>(K81+K82-K80)/2</f>
        <v>-5.5000000000001492E-2</v>
      </c>
      <c r="L96" s="81"/>
      <c r="M96" s="81"/>
      <c r="N96" s="81"/>
    </row>
    <row r="97" spans="1:14" ht="13.5" thickBot="1" x14ac:dyDescent="0.25">
      <c r="A97" s="132"/>
      <c r="B97" s="122" t="s">
        <v>111</v>
      </c>
      <c r="C97" s="129">
        <f>(C80+C82-C81)/2</f>
        <v>6.1499999999999986</v>
      </c>
      <c r="D97" s="129">
        <f>(D80+D82-D81)/2</f>
        <v>6.1499999999999986</v>
      </c>
      <c r="E97" s="129">
        <f>(E80+E82-E81)/2</f>
        <v>6.1499999999999986</v>
      </c>
      <c r="F97" s="119"/>
      <c r="G97" s="132"/>
      <c r="H97" s="122" t="s">
        <v>111</v>
      </c>
      <c r="I97" s="129">
        <f>(I80+I82-I81)/2</f>
        <v>6.2550000000000008</v>
      </c>
      <c r="J97" s="129">
        <f>(J80+J82-J81)/2</f>
        <v>6.2550000000000008</v>
      </c>
      <c r="K97" s="129">
        <f>(K80+K82-K81)/2</f>
        <v>6.2550000000000008</v>
      </c>
      <c r="L97" s="81"/>
      <c r="M97" s="81"/>
      <c r="N97" s="81"/>
    </row>
    <row r="98" spans="1:14" x14ac:dyDescent="0.2">
      <c r="A98" s="130" t="s">
        <v>81</v>
      </c>
      <c r="B98" s="110" t="s">
        <v>112</v>
      </c>
      <c r="C98" s="111">
        <f>(C76+C77-C78)/2</f>
        <v>46.2</v>
      </c>
      <c r="D98" s="111">
        <f>(D76+D77-D78)/2</f>
        <v>46.2</v>
      </c>
      <c r="E98" s="111">
        <f>(E76+E77-E78)/2</f>
        <v>46.2</v>
      </c>
      <c r="F98" s="119"/>
      <c r="G98" s="130" t="s">
        <v>81</v>
      </c>
      <c r="H98" s="110" t="s">
        <v>112</v>
      </c>
      <c r="I98" s="111">
        <f>(I76+I77-I78)/2</f>
        <v>42.709999999999994</v>
      </c>
      <c r="J98" s="111">
        <f>(J76+J77-J78)/2</f>
        <v>42.709999999999994</v>
      </c>
      <c r="K98" s="111">
        <f>(K76+K77-K78)/2</f>
        <v>42.709999999999994</v>
      </c>
      <c r="L98" s="81"/>
      <c r="M98" s="81"/>
      <c r="N98" s="81"/>
    </row>
    <row r="99" spans="1:14" x14ac:dyDescent="0.2">
      <c r="A99" s="131"/>
      <c r="B99" s="113" t="s">
        <v>113</v>
      </c>
      <c r="C99" s="114">
        <f>(C77+C78-C76)/2</f>
        <v>32.6</v>
      </c>
      <c r="D99" s="114">
        <f>(D77+D78-D76)/2</f>
        <v>32.6</v>
      </c>
      <c r="E99" s="114">
        <f>(E77+E78-E76)/2</f>
        <v>32.6</v>
      </c>
      <c r="F99" s="119"/>
      <c r="G99" s="131"/>
      <c r="H99" s="113" t="s">
        <v>113</v>
      </c>
      <c r="I99" s="114">
        <f>(I77+I78-I76)/2</f>
        <v>33.029999999999994</v>
      </c>
      <c r="J99" s="114">
        <f>(J77+J78-J76)/2</f>
        <v>33.029999999999994</v>
      </c>
      <c r="K99" s="114">
        <f>(K77+K78-K76)/2</f>
        <v>33.029999999999994</v>
      </c>
      <c r="L99" s="81"/>
      <c r="M99" s="81"/>
      <c r="N99" s="81"/>
    </row>
    <row r="100" spans="1:14" ht="13.5" thickBot="1" x14ac:dyDescent="0.25">
      <c r="A100" s="132"/>
      <c r="B100" s="122" t="s">
        <v>114</v>
      </c>
      <c r="C100" s="129">
        <f>(C76+C78-C77)/2</f>
        <v>30.500000000000007</v>
      </c>
      <c r="D100" s="129">
        <f>(D76+D78-D77)/2</f>
        <v>30.500000000000007</v>
      </c>
      <c r="E100" s="129">
        <f>(E76+E78-E77)/2</f>
        <v>30.500000000000007</v>
      </c>
      <c r="F100" s="119"/>
      <c r="G100" s="132"/>
      <c r="H100" s="122" t="s">
        <v>114</v>
      </c>
      <c r="I100" s="129">
        <f>(I76+I78-I77)/2</f>
        <v>27.93</v>
      </c>
      <c r="J100" s="129">
        <f>(J76+J78-J77)/2</f>
        <v>27.93</v>
      </c>
      <c r="K100" s="129">
        <f>(K76+K78-K77)/2</f>
        <v>27.93</v>
      </c>
      <c r="L100" s="81"/>
      <c r="M100" s="81"/>
      <c r="N100" s="81"/>
    </row>
  </sheetData>
  <mergeCells count="17">
    <mergeCell ref="A76:A78"/>
    <mergeCell ref="G76:G78"/>
    <mergeCell ref="A71:I71"/>
    <mergeCell ref="A72:E72"/>
    <mergeCell ref="G72:K72"/>
    <mergeCell ref="A73:B73"/>
    <mergeCell ref="G73:H73"/>
    <mergeCell ref="A95:A97"/>
    <mergeCell ref="G95:G97"/>
    <mergeCell ref="A98:A100"/>
    <mergeCell ref="G98:G100"/>
    <mergeCell ref="A80:A82"/>
    <mergeCell ref="G80:G82"/>
    <mergeCell ref="A83:A89"/>
    <mergeCell ref="G83:G89"/>
    <mergeCell ref="A90:A92"/>
    <mergeCell ref="G90:G9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Петринево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2021-07-15T10:05:50Z</dcterms:modified>
</cp:coreProperties>
</file>